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CAS NEW\All meetings &amp; seminars\00-2017- Denver\presentation files\"/>
    </mc:Choice>
  </mc:AlternateContent>
  <bookViews>
    <workbookView xWindow="120" yWindow="156" windowWidth="15312" windowHeight="7152" firstSheet="1" activeTab="4"/>
  </bookViews>
  <sheets>
    <sheet name="2015 CONFIGURATION" sheetId="3" r:id="rId1"/>
    <sheet name="CONFIGURATION I" sheetId="4" r:id="rId2"/>
    <sheet name="CONFIGURATION II" sheetId="5" r:id="rId3"/>
    <sheet name="CONFIGURATION III" sheetId="6" r:id="rId4"/>
    <sheet name="CONFIGURATION IV" sheetId="7" r:id="rId5"/>
  </sheets>
  <calcPr calcId="162913"/>
</workbook>
</file>

<file path=xl/calcChain.xml><?xml version="1.0" encoding="utf-8"?>
<calcChain xmlns="http://schemas.openxmlformats.org/spreadsheetml/2006/main">
  <c r="N37" i="3" l="1"/>
  <c r="N36" i="3"/>
  <c r="N35" i="3"/>
  <c r="N34" i="3"/>
  <c r="N32" i="3"/>
  <c r="N22" i="3"/>
  <c r="N21" i="3"/>
  <c r="N16" i="3"/>
  <c r="N14" i="3"/>
  <c r="N7" i="3"/>
  <c r="E42" i="7" l="1"/>
  <c r="G42" i="7"/>
  <c r="I42" i="7"/>
  <c r="K42" i="7"/>
  <c r="M42" i="7"/>
  <c r="M31" i="7"/>
  <c r="K31" i="7"/>
  <c r="I31" i="7"/>
  <c r="G31" i="7"/>
  <c r="E31" i="7"/>
  <c r="O37" i="7"/>
  <c r="O36" i="7"/>
  <c r="O30" i="7"/>
  <c r="O40" i="7"/>
  <c r="O26" i="7"/>
  <c r="O25" i="7"/>
  <c r="M21" i="7"/>
  <c r="K21" i="7"/>
  <c r="I21" i="7"/>
  <c r="G21" i="7"/>
  <c r="E21" i="7"/>
  <c r="O18" i="7"/>
  <c r="O15" i="7"/>
  <c r="I12" i="7"/>
  <c r="O10" i="7"/>
  <c r="O8" i="7"/>
  <c r="O6" i="7"/>
  <c r="M5" i="7"/>
  <c r="M12" i="7" s="1"/>
  <c r="K5" i="7"/>
  <c r="G5" i="7"/>
  <c r="G12" i="7" s="1"/>
  <c r="E5" i="7"/>
  <c r="E12" i="7" s="1"/>
  <c r="O4" i="7"/>
  <c r="I12" i="6"/>
  <c r="M32" i="6"/>
  <c r="K32" i="6"/>
  <c r="I32" i="6"/>
  <c r="G32" i="6"/>
  <c r="E32" i="6"/>
  <c r="M42" i="6"/>
  <c r="K42" i="6"/>
  <c r="I42" i="6"/>
  <c r="G42" i="6"/>
  <c r="E42" i="6"/>
  <c r="O38" i="6"/>
  <c r="O37" i="6"/>
  <c r="O27" i="6"/>
  <c r="O26" i="6"/>
  <c r="O25" i="6"/>
  <c r="M21" i="6"/>
  <c r="K21" i="6"/>
  <c r="I21" i="6"/>
  <c r="G21" i="6"/>
  <c r="E21" i="6"/>
  <c r="O18" i="6"/>
  <c r="O15" i="6"/>
  <c r="O31" i="6"/>
  <c r="O10" i="6"/>
  <c r="O8" i="6"/>
  <c r="O6" i="6"/>
  <c r="M5" i="6"/>
  <c r="M12" i="6" s="1"/>
  <c r="K5" i="6"/>
  <c r="K12" i="6" s="1"/>
  <c r="G5" i="6"/>
  <c r="G12" i="6" s="1"/>
  <c r="E5" i="6"/>
  <c r="E12" i="6" s="1"/>
  <c r="O4" i="6"/>
  <c r="M42" i="5"/>
  <c r="K42" i="5"/>
  <c r="I42" i="5"/>
  <c r="G42" i="5"/>
  <c r="E42" i="5"/>
  <c r="O38" i="5"/>
  <c r="O37" i="5"/>
  <c r="M32" i="5"/>
  <c r="K32" i="5"/>
  <c r="I32" i="5"/>
  <c r="G32" i="5"/>
  <c r="E32" i="5"/>
  <c r="O31" i="5"/>
  <c r="O30" i="5"/>
  <c r="O29" i="5"/>
  <c r="M25" i="5"/>
  <c r="K25" i="5"/>
  <c r="I25" i="5"/>
  <c r="G25" i="5"/>
  <c r="E25" i="5"/>
  <c r="I16" i="5"/>
  <c r="L16" i="5"/>
  <c r="J16" i="5"/>
  <c r="H16" i="5"/>
  <c r="O22" i="5"/>
  <c r="O15" i="5"/>
  <c r="O19" i="5"/>
  <c r="O25" i="5" s="1"/>
  <c r="O10" i="5"/>
  <c r="O8" i="5"/>
  <c r="O6" i="5"/>
  <c r="M5" i="5"/>
  <c r="M16" i="5" s="1"/>
  <c r="K5" i="5"/>
  <c r="K16" i="5" s="1"/>
  <c r="G5" i="5"/>
  <c r="G16" i="5" s="1"/>
  <c r="E5" i="5"/>
  <c r="E16" i="5" s="1"/>
  <c r="O4" i="5"/>
  <c r="I25" i="4"/>
  <c r="K25" i="4"/>
  <c r="M25" i="4"/>
  <c r="G25" i="4"/>
  <c r="E25" i="4"/>
  <c r="M42" i="4"/>
  <c r="K42" i="4"/>
  <c r="I42" i="4"/>
  <c r="G42" i="4"/>
  <c r="E42" i="4"/>
  <c r="M32" i="4"/>
  <c r="K32" i="4"/>
  <c r="I32" i="4"/>
  <c r="G32" i="4"/>
  <c r="E32" i="4"/>
  <c r="I12" i="4"/>
  <c r="O38" i="4"/>
  <c r="O37" i="4"/>
  <c r="O31" i="4"/>
  <c r="O30" i="4"/>
  <c r="O29" i="4"/>
  <c r="O10" i="4"/>
  <c r="O22" i="4"/>
  <c r="O20" i="4"/>
  <c r="O18" i="4"/>
  <c r="O8" i="4"/>
  <c r="O6" i="4"/>
  <c r="M5" i="4"/>
  <c r="M12" i="4" s="1"/>
  <c r="K5" i="4"/>
  <c r="K12" i="4" s="1"/>
  <c r="G5" i="4"/>
  <c r="G12" i="4" s="1"/>
  <c r="E5" i="4"/>
  <c r="E12" i="4" s="1"/>
  <c r="O4" i="4"/>
  <c r="M16" i="3"/>
  <c r="O16" i="3" s="1"/>
  <c r="M11" i="3"/>
  <c r="M9" i="3"/>
  <c r="L8" i="3"/>
  <c r="L18" i="3" s="1"/>
  <c r="K8" i="3"/>
  <c r="M34" i="3"/>
  <c r="O34" i="3" s="1"/>
  <c r="M21" i="3"/>
  <c r="O21" i="3" s="1"/>
  <c r="G26" i="3"/>
  <c r="L41" i="3"/>
  <c r="K41" i="3"/>
  <c r="I41" i="3"/>
  <c r="G41" i="3"/>
  <c r="E41" i="3"/>
  <c r="M37" i="3"/>
  <c r="O37" i="3" s="1"/>
  <c r="M36" i="3"/>
  <c r="O36" i="3" s="1"/>
  <c r="M35" i="3"/>
  <c r="O35" i="3" s="1"/>
  <c r="M32" i="3"/>
  <c r="O32" i="3" s="1"/>
  <c r="L26" i="3"/>
  <c r="K26" i="3"/>
  <c r="I26" i="3"/>
  <c r="M22" i="3"/>
  <c r="O22" i="3" s="1"/>
  <c r="I18" i="3"/>
  <c r="M14" i="3"/>
  <c r="O14" i="3" s="1"/>
  <c r="G8" i="3"/>
  <c r="E8" i="3"/>
  <c r="E18" i="3" s="1"/>
  <c r="M7" i="3"/>
  <c r="O7" i="3" s="1"/>
  <c r="N26" i="3" l="1"/>
  <c r="O42" i="5"/>
  <c r="O31" i="7"/>
  <c r="N41" i="3"/>
  <c r="K18" i="3"/>
  <c r="N18" i="3" s="1"/>
  <c r="N8" i="3"/>
  <c r="M43" i="4"/>
  <c r="G43" i="5"/>
  <c r="O16" i="5"/>
  <c r="I43" i="5"/>
  <c r="I43" i="7"/>
  <c r="K43" i="5"/>
  <c r="O42" i="7"/>
  <c r="G43" i="7"/>
  <c r="E43" i="5"/>
  <c r="M43" i="5"/>
  <c r="M43" i="7"/>
  <c r="E43" i="7"/>
  <c r="O5" i="7"/>
  <c r="O21" i="7"/>
  <c r="K12" i="7"/>
  <c r="K43" i="7" s="1"/>
  <c r="K43" i="6"/>
  <c r="I43" i="6"/>
  <c r="G43" i="6"/>
  <c r="O12" i="6"/>
  <c r="O32" i="6"/>
  <c r="E43" i="6"/>
  <c r="M43" i="6"/>
  <c r="O21" i="6"/>
  <c r="O42" i="6"/>
  <c r="O5" i="6"/>
  <c r="O32" i="5"/>
  <c r="O5" i="5"/>
  <c r="O25" i="4"/>
  <c r="O32" i="4"/>
  <c r="K43" i="4"/>
  <c r="E43" i="4"/>
  <c r="G43" i="4"/>
  <c r="I43" i="4"/>
  <c r="O42" i="4"/>
  <c r="O5" i="4"/>
  <c r="M8" i="3"/>
  <c r="M18" i="3" s="1"/>
  <c r="M26" i="3"/>
  <c r="O26" i="3" s="1"/>
  <c r="M41" i="3"/>
  <c r="O41" i="3" s="1"/>
  <c r="E43" i="3"/>
  <c r="L43" i="3"/>
  <c r="G18" i="3"/>
  <c r="I43" i="3"/>
  <c r="O8" i="3" l="1"/>
  <c r="G43" i="3"/>
  <c r="O18" i="3"/>
  <c r="O43" i="5"/>
  <c r="O12" i="7"/>
  <c r="O43" i="7" s="1"/>
  <c r="O43" i="6"/>
  <c r="O12" i="4"/>
  <c r="O43" i="4" s="1"/>
  <c r="M43" i="3"/>
  <c r="O43" i="3" l="1"/>
  <c r="K43" i="3"/>
  <c r="N43" i="3" s="1"/>
</calcChain>
</file>

<file path=xl/sharedStrings.xml><?xml version="1.0" encoding="utf-8"?>
<sst xmlns="http://schemas.openxmlformats.org/spreadsheetml/2006/main" count="614" uniqueCount="59">
  <si>
    <t>ARTS AND HUMANITIES</t>
  </si>
  <si>
    <t>Art</t>
  </si>
  <si>
    <t>Communications</t>
  </si>
  <si>
    <t>Drama</t>
  </si>
  <si>
    <t>Humanities</t>
  </si>
  <si>
    <t>Music</t>
  </si>
  <si>
    <t>Spanish</t>
  </si>
  <si>
    <t>ENGLISH</t>
  </si>
  <si>
    <t>SOCIAL SCIENCE</t>
  </si>
  <si>
    <t>Anthropology</t>
  </si>
  <si>
    <t>Geography</t>
  </si>
  <si>
    <t>History</t>
  </si>
  <si>
    <t>MSCI</t>
  </si>
  <si>
    <t>Philosophy</t>
  </si>
  <si>
    <t>Political Science</t>
  </si>
  <si>
    <t>Psychology</t>
  </si>
  <si>
    <t>Sociology</t>
  </si>
  <si>
    <t>Social Science</t>
  </si>
  <si>
    <t>SECTIONS</t>
  </si>
  <si>
    <t>SCHS</t>
  </si>
  <si>
    <t xml:space="preserve"> </t>
  </si>
  <si>
    <t>T/TT</t>
  </si>
  <si>
    <t>LECTURERS</t>
  </si>
  <si>
    <t>MAJORS</t>
  </si>
  <si>
    <t>TOTALS</t>
  </si>
  <si>
    <t>CHSS</t>
  </si>
  <si>
    <t>FTF</t>
  </si>
  <si>
    <t>MARC</t>
  </si>
  <si>
    <t>MSTC</t>
  </si>
  <si>
    <t>MNPM</t>
  </si>
  <si>
    <t>Fine Arts</t>
  </si>
  <si>
    <t>Arab</t>
  </si>
  <si>
    <t>Dance</t>
  </si>
  <si>
    <t>Chinese</t>
  </si>
  <si>
    <t>AFSC</t>
  </si>
  <si>
    <t>UHD</t>
  </si>
  <si>
    <t>Religious Studies</t>
  </si>
  <si>
    <t xml:space="preserve">French </t>
  </si>
  <si>
    <t>Prof Writing</t>
  </si>
  <si>
    <t xml:space="preserve">UHD </t>
  </si>
  <si>
    <t>-----</t>
  </si>
  <si>
    <t>Lit/CW/COMP</t>
  </si>
  <si>
    <t>DEPT &amp; PROGRAM</t>
  </si>
  <si>
    <r>
      <rPr>
        <b/>
        <sz val="10"/>
        <color theme="1"/>
        <rFont val="Calibri"/>
        <family val="2"/>
        <scheme val="minor"/>
      </rPr>
      <t>NB</t>
    </r>
    <r>
      <rPr>
        <sz val="10"/>
        <color theme="1"/>
        <rFont val="Calibri"/>
        <family val="2"/>
        <scheme val="minor"/>
      </rPr>
      <t>: Enrollment figures and major counts are taken from Fall 2014.  Faculty counts are from Summer 2015 and include Drs. Cueva, Jackson, Moosally, and Ryden, but exclude Dr. Birchak, Dr. Jarrett, and VMOE faculty.  Visiting assistant professors are listed under the "LECTURER" column.  (Ryden, June 2015)</t>
    </r>
  </si>
  <si>
    <t>Department of Communications</t>
  </si>
  <si>
    <t>Department of Languages and Literature</t>
  </si>
  <si>
    <t>Department of History, Philosophy, and Political Science</t>
  </si>
  <si>
    <t xml:space="preserve">Health </t>
  </si>
  <si>
    <t>Department of Social and Human Behavioral Sciences</t>
  </si>
  <si>
    <t>DEPARTMENT &amp; PROGRAM</t>
  </si>
  <si>
    <t>Department of Communication and Languages</t>
  </si>
  <si>
    <t>Departments of Literature and Humanities</t>
  </si>
  <si>
    <t>Department of History, Philosophy, Political Science, and Languages</t>
  </si>
  <si>
    <t>Department of Communication</t>
  </si>
  <si>
    <t>Department of History, Philosophy, and Languages</t>
  </si>
  <si>
    <t>Majors/T/TT</t>
  </si>
  <si>
    <t>SCHs/FTF</t>
  </si>
  <si>
    <r>
      <rPr>
        <b/>
        <sz val="8"/>
        <color theme="1"/>
        <rFont val="Calibri"/>
        <family val="2"/>
        <scheme val="minor"/>
      </rPr>
      <t>NB</t>
    </r>
    <r>
      <rPr>
        <sz val="8"/>
        <color theme="1"/>
        <rFont val="Calibri"/>
        <family val="2"/>
        <scheme val="minor"/>
      </rPr>
      <t>: Enrollment figures and major counts are taken from Fall 2014.  Faculty counts are from Summer 2015 and include Drs. Cueva, Jackson, Moosally, and Ryden, but exclude Dr. Birchak, Dr. Jarrett, and VMOE faculty.  Visiting assistant professors are listed under the "LECTURER" column.  (Ryden, June 2015)</t>
    </r>
  </si>
  <si>
    <t>FALL 2015 STATE OF THE COLLEGE BY DEPT AND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</si>
</sst>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i/>
      <sz val="11"/>
      <color theme="2" tint="-0.749992370372631"/>
      <name val="Calibri"/>
      <family val="2"/>
      <scheme val="minor"/>
    </font>
    <font>
      <sz val="8"/>
      <color theme="2" tint="-0.749992370372631"/>
      <name val="Calibri"/>
      <family val="2"/>
      <scheme val="minor"/>
    </font>
    <font>
      <sz val="11"/>
      <color theme="2" tint="-0.749992370372631"/>
      <name val="Calibri"/>
      <family val="2"/>
      <scheme val="minor"/>
    </font>
    <font>
      <i/>
      <sz val="11"/>
      <color theme="0" tint="-0.34998626667073579"/>
      <name val="Calibri"/>
      <family val="2"/>
      <scheme val="minor"/>
    </font>
    <font>
      <i/>
      <sz val="8"/>
      <color theme="0" tint="-0.34998626667073579"/>
      <name val="Calibri"/>
      <family val="2"/>
      <scheme val="minor"/>
    </font>
    <font>
      <sz val="8"/>
      <color theme="0" tint="-0.34998626667073579"/>
      <name val="Calibri"/>
      <family val="2"/>
      <scheme val="minor"/>
    </font>
    <font>
      <sz val="11"/>
      <color rgb="FFFF0000"/>
      <name val="Calibri"/>
      <family val="2"/>
      <scheme val="minor"/>
    </font>
    <font>
      <sz val="11"/>
      <name val="Calibri"/>
      <family val="2"/>
      <scheme val="minor"/>
    </font>
    <font>
      <b/>
      <sz val="11"/>
      <name val="Calibri"/>
      <family val="2"/>
      <scheme val="minor"/>
    </font>
    <font>
      <i/>
      <sz val="11"/>
      <name val="Calibri"/>
      <family val="2"/>
      <scheme val="minor"/>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9" tint="-0.49998474074526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1">
    <xf numFmtId="0" fontId="0" fillId="0" borderId="0" xfId="0"/>
    <xf numFmtId="0" fontId="2" fillId="0" borderId="0" xfId="0" applyFont="1"/>
    <xf numFmtId="0" fontId="0" fillId="0" borderId="1" xfId="0" applyBorder="1"/>
    <xf numFmtId="0" fontId="2" fillId="0" borderId="2" xfId="0" applyFont="1" applyBorder="1"/>
    <xf numFmtId="0" fontId="0" fillId="0" borderId="2" xfId="0" applyBorder="1"/>
    <xf numFmtId="0" fontId="0" fillId="0" borderId="0" xfId="0" applyBorder="1"/>
    <xf numFmtId="0" fontId="2" fillId="0" borderId="0" xfId="0" applyFont="1" applyBorder="1"/>
    <xf numFmtId="0" fontId="0" fillId="0" borderId="1" xfId="0" applyBorder="1" applyAlignment="1">
      <alignment horizontal="right"/>
    </xf>
    <xf numFmtId="164" fontId="0" fillId="0" borderId="1" xfId="1" applyNumberFormat="1" applyFont="1" applyBorder="1" applyAlignment="1">
      <alignment horizontal="right"/>
    </xf>
    <xf numFmtId="0" fontId="0" fillId="0" borderId="0" xfId="0" applyBorder="1" applyAlignment="1">
      <alignment horizontal="right"/>
    </xf>
    <xf numFmtId="164" fontId="0" fillId="0" borderId="0" xfId="1" applyNumberFormat="1" applyFont="1" applyBorder="1" applyAlignment="1">
      <alignment horizontal="right"/>
    </xf>
    <xf numFmtId="0" fontId="0" fillId="0" borderId="0" xfId="0" applyAlignment="1">
      <alignment horizontal="right"/>
    </xf>
    <xf numFmtId="0" fontId="0" fillId="0" borderId="0" xfId="0" applyAlignment="1">
      <alignment horizontal="right" vertical="center"/>
    </xf>
    <xf numFmtId="164" fontId="0" fillId="0" borderId="0" xfId="1" applyNumberFormat="1" applyFont="1" applyAlignment="1">
      <alignment horizontal="right"/>
    </xf>
    <xf numFmtId="0" fontId="2" fillId="0" borderId="0" xfId="0" applyFont="1" applyBorder="1" applyAlignment="1">
      <alignment horizontal="right"/>
    </xf>
    <xf numFmtId="164" fontId="0" fillId="0" borderId="0" xfId="1" applyNumberFormat="1" applyFont="1" applyAlignment="1">
      <alignment horizontal="right" vertical="center"/>
    </xf>
    <xf numFmtId="0" fontId="0" fillId="0" borderId="0" xfId="0" applyFont="1" applyAlignment="1">
      <alignment horizontal="right" vertical="center"/>
    </xf>
    <xf numFmtId="0" fontId="0" fillId="0" borderId="1" xfId="0" applyFont="1" applyBorder="1" applyAlignment="1">
      <alignment horizontal="right" vertical="center"/>
    </xf>
    <xf numFmtId="0" fontId="2" fillId="0" borderId="1" xfId="0" applyFont="1" applyBorder="1" applyAlignment="1">
      <alignment horizontal="right"/>
    </xf>
    <xf numFmtId="164" fontId="2" fillId="0" borderId="2" xfId="0" applyNumberFormat="1" applyFont="1" applyBorder="1" applyAlignment="1">
      <alignment horizontal="right" vertical="center"/>
    </xf>
    <xf numFmtId="0" fontId="2" fillId="0" borderId="2" xfId="0" applyFont="1" applyBorder="1" applyAlignment="1">
      <alignment horizontal="right" vertical="center"/>
    </xf>
    <xf numFmtId="164" fontId="2" fillId="0" borderId="0" xfId="0" applyNumberFormat="1" applyFont="1" applyBorder="1" applyAlignment="1">
      <alignment horizontal="right" vertical="center"/>
    </xf>
    <xf numFmtId="164" fontId="2" fillId="0" borderId="0" xfId="0" applyNumberFormat="1" applyFont="1" applyBorder="1" applyAlignment="1">
      <alignment horizontal="right"/>
    </xf>
    <xf numFmtId="0" fontId="2" fillId="0" borderId="0" xfId="0" applyFont="1" applyAlignment="1">
      <alignment horizontal="right"/>
    </xf>
    <xf numFmtId="0" fontId="0" fillId="0" borderId="0" xfId="0" applyFont="1" applyBorder="1" applyAlignment="1">
      <alignment horizontal="right"/>
    </xf>
    <xf numFmtId="0" fontId="0" fillId="0" borderId="1" xfId="0" applyBorder="1" applyAlignment="1">
      <alignment horizontal="right" vertical="center"/>
    </xf>
    <xf numFmtId="0" fontId="2" fillId="0" borderId="2" xfId="0" applyFont="1" applyBorder="1" applyAlignment="1">
      <alignment horizontal="right"/>
    </xf>
    <xf numFmtId="164" fontId="2" fillId="0" borderId="2" xfId="1" applyNumberFormat="1" applyFont="1" applyBorder="1" applyAlignment="1">
      <alignment horizontal="right"/>
    </xf>
    <xf numFmtId="164" fontId="2" fillId="0" borderId="2" xfId="1" applyNumberFormat="1" applyFont="1" applyBorder="1" applyAlignment="1">
      <alignment horizontal="right" vertical="center"/>
    </xf>
    <xf numFmtId="0" fontId="0" fillId="0" borderId="2" xfId="0" applyBorder="1" applyAlignment="1">
      <alignment horizontal="right"/>
    </xf>
    <xf numFmtId="164" fontId="2" fillId="0" borderId="2" xfId="0" applyNumberFormat="1" applyFont="1" applyBorder="1" applyAlignment="1">
      <alignment horizontal="right"/>
    </xf>
    <xf numFmtId="0" fontId="0" fillId="0" borderId="0" xfId="0" applyBorder="1" applyAlignment="1">
      <alignment horizontal="right" vertical="center"/>
    </xf>
    <xf numFmtId="0" fontId="3" fillId="0" borderId="0" xfId="0" quotePrefix="1" applyFont="1" applyAlignment="1">
      <alignment horizontal="right"/>
    </xf>
    <xf numFmtId="0" fontId="2" fillId="2" borderId="0" xfId="0" applyFont="1" applyFill="1"/>
    <xf numFmtId="0" fontId="0" fillId="2" borderId="0" xfId="0" applyFill="1"/>
    <xf numFmtId="0" fontId="0" fillId="2" borderId="0" xfId="0" applyFill="1" applyAlignment="1">
      <alignment horizontal="right" vertical="center"/>
    </xf>
    <xf numFmtId="0" fontId="0" fillId="2" borderId="0" xfId="0" applyFill="1" applyAlignment="1">
      <alignment horizontal="right"/>
    </xf>
    <xf numFmtId="164" fontId="0" fillId="2" borderId="0" xfId="1" applyNumberFormat="1" applyFont="1" applyFill="1" applyAlignment="1">
      <alignment horizontal="right"/>
    </xf>
    <xf numFmtId="0" fontId="6" fillId="0" borderId="0" xfId="0" applyFont="1"/>
    <xf numFmtId="0" fontId="7" fillId="0" borderId="0" xfId="0" applyFont="1" applyAlignment="1">
      <alignment horizontal="right"/>
    </xf>
    <xf numFmtId="0" fontId="6" fillId="0" borderId="0" xfId="0" quotePrefix="1" applyFont="1" applyAlignment="1">
      <alignment horizontal="right"/>
    </xf>
    <xf numFmtId="0" fontId="8" fillId="0" borderId="0" xfId="0" applyFont="1" applyAlignment="1">
      <alignment horizontal="right" vertical="center"/>
    </xf>
    <xf numFmtId="0" fontId="8" fillId="0" borderId="0" xfId="0" applyFont="1" applyAlignment="1">
      <alignment horizontal="right"/>
    </xf>
    <xf numFmtId="164" fontId="8" fillId="0" borderId="0" xfId="1" applyNumberFormat="1" applyFont="1" applyAlignment="1">
      <alignment horizontal="right"/>
    </xf>
    <xf numFmtId="0" fontId="9" fillId="0" borderId="0" xfId="0" applyFont="1"/>
    <xf numFmtId="0" fontId="10" fillId="0" borderId="0" xfId="0" applyFont="1" applyAlignment="1">
      <alignment horizontal="right" vertical="center"/>
    </xf>
    <xf numFmtId="0" fontId="10" fillId="0" borderId="0" xfId="0" applyFont="1" applyAlignment="1">
      <alignment horizontal="right"/>
    </xf>
    <xf numFmtId="164" fontId="10" fillId="0" borderId="0" xfId="1" applyNumberFormat="1" applyFont="1" applyAlignment="1">
      <alignment horizontal="right"/>
    </xf>
    <xf numFmtId="0" fontId="11" fillId="0" borderId="0" xfId="0" applyFont="1" applyAlignment="1">
      <alignment horizontal="right"/>
    </xf>
    <xf numFmtId="0" fontId="9" fillId="0" borderId="0" xfId="0" quotePrefix="1" applyFont="1" applyAlignment="1">
      <alignment horizontal="right"/>
    </xf>
    <xf numFmtId="0" fontId="10" fillId="0" borderId="0" xfId="0" applyFont="1" applyBorder="1" applyAlignment="1">
      <alignment horizontal="right"/>
    </xf>
    <xf numFmtId="0" fontId="10" fillId="0" borderId="0" xfId="0" quotePrefix="1" applyFont="1" applyAlignment="1">
      <alignment horizontal="right"/>
    </xf>
    <xf numFmtId="0" fontId="0" fillId="0" borderId="1" xfId="0" applyBorder="1" applyAlignment="1">
      <alignment horizontal="right" textRotation="90"/>
    </xf>
    <xf numFmtId="164" fontId="0" fillId="0" borderId="1" xfId="1" applyNumberFormat="1" applyFont="1" applyBorder="1" applyAlignment="1">
      <alignment horizontal="right" textRotation="90"/>
    </xf>
    <xf numFmtId="0" fontId="0" fillId="0" borderId="1" xfId="0" applyBorder="1" applyAlignment="1">
      <alignment horizontal="right" textRotation="90" wrapText="1"/>
    </xf>
    <xf numFmtId="0" fontId="0" fillId="0" borderId="0" xfId="0" applyFont="1"/>
    <xf numFmtId="0" fontId="0" fillId="0" borderId="0" xfId="0" quotePrefix="1" applyFont="1" applyAlignment="1">
      <alignment horizontal="right"/>
    </xf>
    <xf numFmtId="0" fontId="0" fillId="0" borderId="0" xfId="0" applyFont="1" applyBorder="1" applyAlignment="1">
      <alignment horizontal="right" vertical="center"/>
    </xf>
    <xf numFmtId="0" fontId="3" fillId="0" borderId="0" xfId="0" quotePrefix="1" applyFont="1" applyBorder="1" applyAlignment="1">
      <alignment horizontal="right"/>
    </xf>
    <xf numFmtId="0" fontId="0" fillId="0" borderId="0" xfId="0" applyFont="1" applyBorder="1"/>
    <xf numFmtId="164" fontId="0" fillId="0" borderId="0" xfId="1" applyNumberFormat="1" applyFont="1" applyBorder="1" applyAlignment="1">
      <alignment horizontal="right" vertical="top"/>
    </xf>
    <xf numFmtId="164" fontId="0" fillId="3" borderId="0" xfId="0" applyNumberFormat="1" applyFill="1"/>
    <xf numFmtId="0" fontId="0" fillId="3" borderId="0" xfId="0" applyFill="1"/>
    <xf numFmtId="0" fontId="0" fillId="3" borderId="0" xfId="0" applyFill="1" applyAlignment="1">
      <alignment horizontal="right" vertical="center"/>
    </xf>
    <xf numFmtId="0" fontId="0" fillId="3" borderId="0" xfId="0" applyFill="1" applyAlignment="1">
      <alignment horizontal="right"/>
    </xf>
    <xf numFmtId="164" fontId="0" fillId="3" borderId="0" xfId="1" applyNumberFormat="1" applyFont="1" applyFill="1" applyAlignment="1">
      <alignment horizontal="right"/>
    </xf>
    <xf numFmtId="0" fontId="2" fillId="3" borderId="0" xfId="0" applyFont="1" applyFill="1" applyBorder="1" applyAlignment="1">
      <alignment horizontal="right"/>
    </xf>
    <xf numFmtId="164" fontId="0" fillId="4" borderId="0" xfId="0" applyNumberFormat="1" applyFill="1"/>
    <xf numFmtId="0" fontId="0" fillId="4" borderId="0" xfId="0" applyFill="1"/>
    <xf numFmtId="0" fontId="0" fillId="4" borderId="0" xfId="0" applyFill="1" applyAlignment="1">
      <alignment horizontal="right" vertical="center"/>
    </xf>
    <xf numFmtId="0" fontId="0" fillId="4" borderId="0" xfId="0" applyFill="1" applyAlignment="1">
      <alignment horizontal="right"/>
    </xf>
    <xf numFmtId="164" fontId="0" fillId="4" borderId="0" xfId="1" applyNumberFormat="1" applyFont="1" applyFill="1" applyAlignment="1">
      <alignment horizontal="right"/>
    </xf>
    <xf numFmtId="0" fontId="2" fillId="4" borderId="0" xfId="0" applyFont="1" applyFill="1" applyBorder="1" applyAlignment="1">
      <alignment horizontal="right"/>
    </xf>
    <xf numFmtId="0" fontId="0" fillId="0" borderId="0" xfId="0" applyFill="1"/>
    <xf numFmtId="0" fontId="0" fillId="5" borderId="0" xfId="0" applyFill="1"/>
    <xf numFmtId="164" fontId="0" fillId="5" borderId="0" xfId="0" applyNumberFormat="1" applyFill="1"/>
    <xf numFmtId="0" fontId="0" fillId="5" borderId="0" xfId="0" applyFill="1" applyAlignment="1">
      <alignment horizontal="right" vertical="center"/>
    </xf>
    <xf numFmtId="0" fontId="0" fillId="5" borderId="0" xfId="0" applyFill="1" applyAlignment="1">
      <alignment horizontal="right"/>
    </xf>
    <xf numFmtId="164" fontId="0" fillId="5" borderId="0" xfId="1" applyNumberFormat="1" applyFont="1" applyFill="1" applyAlignment="1">
      <alignment horizontal="right"/>
    </xf>
    <xf numFmtId="0" fontId="2" fillId="5" borderId="0" xfId="0" applyFont="1" applyFill="1" applyBorder="1" applyAlignment="1">
      <alignment horizontal="right"/>
    </xf>
    <xf numFmtId="164" fontId="0" fillId="6" borderId="0" xfId="0" applyNumberFormat="1" applyFill="1"/>
    <xf numFmtId="0" fontId="0" fillId="6" borderId="0" xfId="0" applyFill="1"/>
    <xf numFmtId="0" fontId="0" fillId="6" borderId="0" xfId="0" applyFill="1" applyAlignment="1">
      <alignment horizontal="right" vertical="center"/>
    </xf>
    <xf numFmtId="0" fontId="0" fillId="6" borderId="0" xfId="0" applyFill="1" applyAlignment="1">
      <alignment horizontal="right"/>
    </xf>
    <xf numFmtId="164" fontId="0" fillId="6" borderId="0" xfId="1" applyNumberFormat="1" applyFont="1" applyFill="1" applyAlignment="1">
      <alignment horizontal="right"/>
    </xf>
    <xf numFmtId="0" fontId="2" fillId="6" borderId="0" xfId="0" applyFont="1" applyFill="1" applyBorder="1" applyAlignment="1">
      <alignment horizontal="right"/>
    </xf>
    <xf numFmtId="0" fontId="12"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horizontal="right"/>
    </xf>
    <xf numFmtId="164" fontId="13" fillId="0" borderId="0" xfId="1" applyNumberFormat="1" applyFont="1" applyAlignment="1">
      <alignment horizontal="right"/>
    </xf>
    <xf numFmtId="0" fontId="14" fillId="0" borderId="0" xfId="0" applyFont="1" applyBorder="1" applyAlignment="1">
      <alignment horizontal="right"/>
    </xf>
    <xf numFmtId="0" fontId="15" fillId="0" borderId="0" xfId="0" quotePrefix="1" applyFont="1" applyBorder="1" applyAlignment="1">
      <alignment horizontal="right"/>
    </xf>
    <xf numFmtId="0" fontId="13" fillId="0" borderId="0" xfId="0" applyFont="1" applyBorder="1" applyAlignment="1">
      <alignment horizontal="right"/>
    </xf>
    <xf numFmtId="164" fontId="13" fillId="0" borderId="0" xfId="1" applyNumberFormat="1" applyFont="1" applyAlignment="1">
      <alignment horizontal="right" vertical="top"/>
    </xf>
    <xf numFmtId="0" fontId="13" fillId="0" borderId="1" xfId="0" applyFont="1" applyBorder="1" applyAlignment="1">
      <alignment horizontal="right" vertical="center"/>
    </xf>
    <xf numFmtId="0" fontId="13" fillId="0" borderId="1" xfId="0" applyFont="1" applyBorder="1" applyAlignment="1">
      <alignment horizontal="right"/>
    </xf>
    <xf numFmtId="164" fontId="13" fillId="0" borderId="1" xfId="1" applyNumberFormat="1" applyFont="1" applyBorder="1" applyAlignment="1">
      <alignment horizontal="right"/>
    </xf>
    <xf numFmtId="0" fontId="15" fillId="0" borderId="0" xfId="0" quotePrefix="1" applyFont="1" applyAlignment="1">
      <alignment horizontal="right"/>
    </xf>
    <xf numFmtId="164" fontId="14" fillId="0" borderId="2" xfId="1" applyNumberFormat="1" applyFont="1" applyBorder="1" applyAlignment="1">
      <alignment horizontal="right"/>
    </xf>
    <xf numFmtId="0" fontId="0" fillId="0" borderId="2" xfId="0" applyBorder="1" applyAlignment="1">
      <alignment horizontal="right" textRotation="90"/>
    </xf>
    <xf numFmtId="164" fontId="0" fillId="0" borderId="2" xfId="1" applyNumberFormat="1" applyFont="1" applyBorder="1" applyAlignment="1">
      <alignment horizontal="right" textRotation="90"/>
    </xf>
    <xf numFmtId="0" fontId="0" fillId="0" borderId="2" xfId="0" applyBorder="1" applyAlignment="1">
      <alignment horizontal="right" textRotation="90" wrapText="1"/>
    </xf>
    <xf numFmtId="1" fontId="0" fillId="0" borderId="0" xfId="0" applyNumberFormat="1"/>
    <xf numFmtId="1" fontId="0" fillId="0" borderId="1" xfId="0" applyNumberFormat="1" applyBorder="1"/>
    <xf numFmtId="1" fontId="0" fillId="0" borderId="2" xfId="0" applyNumberFormat="1" applyBorder="1"/>
    <xf numFmtId="0" fontId="0" fillId="0" borderId="2" xfId="0" applyFill="1" applyBorder="1" applyAlignment="1">
      <alignment horizontal="right" textRotation="90"/>
    </xf>
    <xf numFmtId="0" fontId="3" fillId="0" borderId="1" xfId="0" quotePrefix="1" applyFont="1" applyBorder="1" applyAlignment="1">
      <alignment horizontal="right"/>
    </xf>
    <xf numFmtId="0" fontId="0" fillId="0" borderId="2" xfId="0" applyBorder="1" applyAlignment="1">
      <alignment horizontal="center" vertical="center"/>
    </xf>
    <xf numFmtId="0" fontId="16" fillId="0" borderId="2" xfId="0" applyFont="1" applyBorder="1" applyAlignment="1">
      <alignment horizontal="left" wrapText="1"/>
    </xf>
    <xf numFmtId="0" fontId="0" fillId="0" borderId="2" xfId="0" applyBorder="1" applyAlignment="1">
      <alignment horizontal="center" vertical="center" wrapText="1"/>
    </xf>
    <xf numFmtId="0" fontId="5" fillId="0" borderId="2"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85" zoomScaleNormal="85" workbookViewId="0">
      <pane ySplit="2" topLeftCell="A39" activePane="bottomLeft" state="frozen"/>
      <selection pane="bottomLeft" activeCell="R12" sqref="R12"/>
    </sheetView>
  </sheetViews>
  <sheetFormatPr defaultRowHeight="14.4" x14ac:dyDescent="0.3"/>
  <cols>
    <col min="1" max="1" width="4.109375" customWidth="1"/>
    <col min="2" max="2" width="2.109375" customWidth="1"/>
    <col min="3" max="3" width="3.44140625" customWidth="1"/>
    <col min="4" max="4" width="12.88671875" customWidth="1"/>
    <col min="5" max="5" width="5.88671875" style="11" customWidth="1"/>
    <col min="6" max="6" width="4.44140625" style="11" customWidth="1"/>
    <col min="7" max="7" width="8.33203125" style="13" customWidth="1"/>
    <col min="8" max="8" width="4.44140625" style="11" customWidth="1"/>
    <col min="9" max="9" width="7" style="11" customWidth="1"/>
    <col min="10" max="11" width="4.44140625" style="11" customWidth="1"/>
    <col min="12" max="12" width="6.33203125" style="11" customWidth="1"/>
    <col min="13" max="13" width="5.5546875" style="11" customWidth="1"/>
    <col min="14" max="14" width="5.6640625" customWidth="1"/>
    <col min="15" max="15" width="5.5546875" customWidth="1"/>
  </cols>
  <sheetData>
    <row r="1" spans="1:15" x14ac:dyDescent="0.3">
      <c r="A1" t="s">
        <v>58</v>
      </c>
    </row>
    <row r="2" spans="1:15" ht="60" customHeight="1" x14ac:dyDescent="0.3">
      <c r="A2" s="5"/>
      <c r="B2" s="107" t="s">
        <v>42</v>
      </c>
      <c r="C2" s="107"/>
      <c r="D2" s="107"/>
      <c r="E2" s="99" t="s">
        <v>18</v>
      </c>
      <c r="F2" s="99"/>
      <c r="G2" s="100" t="s">
        <v>19</v>
      </c>
      <c r="H2" s="99"/>
      <c r="I2" s="99" t="s">
        <v>23</v>
      </c>
      <c r="J2" s="99"/>
      <c r="K2" s="99" t="s">
        <v>21</v>
      </c>
      <c r="L2" s="101" t="s">
        <v>22</v>
      </c>
      <c r="M2" s="99" t="s">
        <v>26</v>
      </c>
      <c r="N2" s="105" t="s">
        <v>55</v>
      </c>
      <c r="O2" s="105" t="s">
        <v>56</v>
      </c>
    </row>
    <row r="3" spans="1:15" ht="3" customHeight="1" x14ac:dyDescent="0.3">
      <c r="B3" s="5"/>
      <c r="C3" s="5"/>
      <c r="D3" s="5"/>
      <c r="E3" s="9"/>
      <c r="F3" s="9"/>
      <c r="G3" s="10"/>
      <c r="H3" s="9"/>
      <c r="I3" s="9"/>
      <c r="J3" s="9"/>
      <c r="K3" s="9"/>
      <c r="L3" s="9"/>
      <c r="M3" s="9"/>
    </row>
    <row r="4" spans="1:15" x14ac:dyDescent="0.3">
      <c r="B4" s="33" t="s">
        <v>0</v>
      </c>
      <c r="C4" s="34"/>
      <c r="D4" s="34"/>
      <c r="E4" s="35"/>
      <c r="F4" s="36"/>
      <c r="G4" s="37"/>
      <c r="H4" s="36"/>
      <c r="I4" s="36"/>
      <c r="J4" s="36"/>
      <c r="K4" s="36"/>
      <c r="L4" s="36"/>
      <c r="M4" s="36"/>
      <c r="N4" s="34"/>
      <c r="O4" s="34"/>
    </row>
    <row r="5" spans="1:15" x14ac:dyDescent="0.3">
      <c r="C5" t="s">
        <v>31</v>
      </c>
      <c r="E5" s="12">
        <v>1</v>
      </c>
      <c r="G5" s="13">
        <v>52</v>
      </c>
      <c r="I5" s="32" t="s">
        <v>40</v>
      </c>
      <c r="K5" s="32" t="s">
        <v>40</v>
      </c>
      <c r="L5" s="32" t="s">
        <v>40</v>
      </c>
      <c r="M5" s="32" t="s">
        <v>40</v>
      </c>
      <c r="N5" s="32" t="s">
        <v>40</v>
      </c>
      <c r="O5" s="32" t="s">
        <v>40</v>
      </c>
    </row>
    <row r="6" spans="1:15" x14ac:dyDescent="0.3">
      <c r="C6" t="s">
        <v>33</v>
      </c>
      <c r="E6" s="12">
        <v>2</v>
      </c>
      <c r="G6" s="13">
        <v>68</v>
      </c>
      <c r="I6" s="32" t="s">
        <v>40</v>
      </c>
      <c r="K6" s="32" t="s">
        <v>40</v>
      </c>
      <c r="L6" s="32" t="s">
        <v>40</v>
      </c>
      <c r="M6" s="32" t="s">
        <v>40</v>
      </c>
      <c r="N6" s="32" t="s">
        <v>40</v>
      </c>
      <c r="O6" s="32" t="s">
        <v>40</v>
      </c>
    </row>
    <row r="7" spans="1:15" x14ac:dyDescent="0.3">
      <c r="C7" t="s">
        <v>2</v>
      </c>
      <c r="E7" s="12">
        <v>82</v>
      </c>
      <c r="G7" s="13">
        <v>6546</v>
      </c>
      <c r="I7" s="11">
        <v>335</v>
      </c>
      <c r="K7" s="11">
        <v>10</v>
      </c>
      <c r="L7" s="11">
        <v>6</v>
      </c>
      <c r="M7" s="14">
        <f>SUM(K7:L7)</f>
        <v>16</v>
      </c>
      <c r="N7">
        <f>+I7/K7</f>
        <v>33.5</v>
      </c>
      <c r="O7" s="102">
        <f>+G7/M7</f>
        <v>409.125</v>
      </c>
    </row>
    <row r="8" spans="1:15" x14ac:dyDescent="0.3">
      <c r="C8" t="s">
        <v>30</v>
      </c>
      <c r="E8" s="15">
        <f>SUM(E9:E12)</f>
        <v>69</v>
      </c>
      <c r="G8" s="13">
        <f>SUM(G9:G12)</f>
        <v>4281</v>
      </c>
      <c r="I8" s="11">
        <v>84</v>
      </c>
      <c r="K8" s="11">
        <f>SUM(K9:K12)</f>
        <v>6</v>
      </c>
      <c r="L8" s="11">
        <f>SUM(L9:L12)</f>
        <v>6</v>
      </c>
      <c r="M8" s="14">
        <f>SUM(K8:L8)</f>
        <v>12</v>
      </c>
      <c r="N8">
        <f>+I8/K8</f>
        <v>14</v>
      </c>
      <c r="O8" s="102">
        <f>+G8/M8</f>
        <v>356.75</v>
      </c>
    </row>
    <row r="9" spans="1:15" x14ac:dyDescent="0.3">
      <c r="D9" s="44" t="s">
        <v>1</v>
      </c>
      <c r="E9" s="45">
        <v>36</v>
      </c>
      <c r="F9" s="46"/>
      <c r="G9" s="47">
        <v>2421</v>
      </c>
      <c r="H9" s="48"/>
      <c r="I9" s="49" t="s">
        <v>40</v>
      </c>
      <c r="J9" s="48"/>
      <c r="K9" s="46">
        <v>5</v>
      </c>
      <c r="L9" s="46">
        <v>1</v>
      </c>
      <c r="M9" s="50">
        <f>SUM(K9:L9)</f>
        <v>6</v>
      </c>
      <c r="N9" s="32" t="s">
        <v>40</v>
      </c>
      <c r="O9" s="32" t="s">
        <v>40</v>
      </c>
    </row>
    <row r="10" spans="1:15" x14ac:dyDescent="0.3">
      <c r="D10" s="44" t="s">
        <v>32</v>
      </c>
      <c r="E10" s="45">
        <v>1</v>
      </c>
      <c r="F10" s="46"/>
      <c r="G10" s="47">
        <v>30</v>
      </c>
      <c r="H10" s="48"/>
      <c r="I10" s="49" t="s">
        <v>40</v>
      </c>
      <c r="J10" s="48"/>
      <c r="K10" s="49" t="s">
        <v>40</v>
      </c>
      <c r="L10" s="49" t="s">
        <v>40</v>
      </c>
      <c r="M10" s="49" t="s">
        <v>40</v>
      </c>
      <c r="N10" s="32" t="s">
        <v>40</v>
      </c>
      <c r="O10" s="32" t="s">
        <v>40</v>
      </c>
    </row>
    <row r="11" spans="1:15" x14ac:dyDescent="0.3">
      <c r="D11" s="44" t="s">
        <v>3</v>
      </c>
      <c r="E11" s="45">
        <v>21</v>
      </c>
      <c r="F11" s="46"/>
      <c r="G11" s="47">
        <v>1302</v>
      </c>
      <c r="H11" s="48"/>
      <c r="I11" s="49" t="s">
        <v>40</v>
      </c>
      <c r="J11" s="48"/>
      <c r="K11" s="46">
        <v>1</v>
      </c>
      <c r="L11" s="46">
        <v>3</v>
      </c>
      <c r="M11" s="50">
        <f>SUM(K11:L11)</f>
        <v>4</v>
      </c>
      <c r="N11" s="32" t="s">
        <v>40</v>
      </c>
      <c r="O11" s="32" t="s">
        <v>40</v>
      </c>
    </row>
    <row r="12" spans="1:15" x14ac:dyDescent="0.3">
      <c r="D12" s="44" t="s">
        <v>5</v>
      </c>
      <c r="E12" s="45">
        <v>11</v>
      </c>
      <c r="F12" s="46"/>
      <c r="G12" s="47">
        <v>528</v>
      </c>
      <c r="H12" s="48"/>
      <c r="I12" s="49" t="s">
        <v>40</v>
      </c>
      <c r="J12" s="48"/>
      <c r="K12" s="49" t="s">
        <v>40</v>
      </c>
      <c r="L12" s="51">
        <v>2</v>
      </c>
      <c r="M12" s="49" t="s">
        <v>40</v>
      </c>
      <c r="N12" s="32" t="s">
        <v>40</v>
      </c>
      <c r="O12" s="32" t="s">
        <v>40</v>
      </c>
    </row>
    <row r="13" spans="1:15" x14ac:dyDescent="0.3">
      <c r="C13" t="s">
        <v>37</v>
      </c>
      <c r="D13" s="38"/>
      <c r="E13" s="41">
        <v>3</v>
      </c>
      <c r="F13" s="42"/>
      <c r="G13" s="43">
        <v>292</v>
      </c>
      <c r="H13" s="39"/>
      <c r="I13" s="40" t="s">
        <v>40</v>
      </c>
      <c r="J13" s="39"/>
      <c r="K13" s="32" t="s">
        <v>40</v>
      </c>
      <c r="L13" s="32" t="s">
        <v>40</v>
      </c>
      <c r="M13" s="32" t="s">
        <v>40</v>
      </c>
      <c r="N13" s="32" t="s">
        <v>40</v>
      </c>
      <c r="O13" s="32" t="s">
        <v>40</v>
      </c>
    </row>
    <row r="14" spans="1:15" x14ac:dyDescent="0.3">
      <c r="C14" t="s">
        <v>4</v>
      </c>
      <c r="E14" s="12">
        <v>25</v>
      </c>
      <c r="G14" s="13">
        <v>891</v>
      </c>
      <c r="I14" s="11">
        <v>27</v>
      </c>
      <c r="K14" s="11">
        <v>2</v>
      </c>
      <c r="L14" s="11">
        <v>0</v>
      </c>
      <c r="M14" s="14">
        <f>SUM(K14:L14)</f>
        <v>2</v>
      </c>
      <c r="N14" s="102">
        <f>+I14/K14</f>
        <v>13.5</v>
      </c>
      <c r="O14" s="102">
        <f>+G14/M14</f>
        <v>445.5</v>
      </c>
    </row>
    <row r="15" spans="1:15" x14ac:dyDescent="0.3">
      <c r="C15" t="s">
        <v>36</v>
      </c>
      <c r="E15" s="16">
        <v>5</v>
      </c>
      <c r="G15" s="13">
        <v>60</v>
      </c>
      <c r="I15" s="32" t="s">
        <v>40</v>
      </c>
      <c r="K15" s="32" t="s">
        <v>40</v>
      </c>
      <c r="L15" s="32" t="s">
        <v>40</v>
      </c>
      <c r="M15" s="32" t="s">
        <v>40</v>
      </c>
      <c r="N15" s="32" t="s">
        <v>40</v>
      </c>
      <c r="O15" s="32" t="s">
        <v>40</v>
      </c>
    </row>
    <row r="16" spans="1:15" x14ac:dyDescent="0.3">
      <c r="C16" t="s">
        <v>6</v>
      </c>
      <c r="E16" s="12">
        <v>26</v>
      </c>
      <c r="G16" s="13">
        <v>1548</v>
      </c>
      <c r="I16" s="11">
        <v>51</v>
      </c>
      <c r="K16" s="56">
        <v>5</v>
      </c>
      <c r="L16" s="32" t="s">
        <v>40</v>
      </c>
      <c r="M16" s="14">
        <f>SUM(K16:L16)</f>
        <v>5</v>
      </c>
      <c r="N16" s="102">
        <f>+I16/K16</f>
        <v>10.199999999999999</v>
      </c>
      <c r="O16" s="102">
        <f>+G16/M16</f>
        <v>309.60000000000002</v>
      </c>
    </row>
    <row r="17" spans="2:16" x14ac:dyDescent="0.3">
      <c r="C17" s="2" t="s">
        <v>35</v>
      </c>
      <c r="D17" s="2"/>
      <c r="E17" s="17">
        <v>12</v>
      </c>
      <c r="F17" s="7"/>
      <c r="G17" s="8">
        <v>852</v>
      </c>
      <c r="H17" s="7"/>
      <c r="I17" s="32" t="s">
        <v>40</v>
      </c>
      <c r="J17" s="7"/>
      <c r="K17" s="32" t="s">
        <v>40</v>
      </c>
      <c r="L17" s="32" t="s">
        <v>40</v>
      </c>
      <c r="M17" s="32" t="s">
        <v>40</v>
      </c>
      <c r="N17" s="106" t="s">
        <v>40</v>
      </c>
      <c r="O17" s="106" t="s">
        <v>40</v>
      </c>
    </row>
    <row r="18" spans="2:16" s="1" customFormat="1" x14ac:dyDescent="0.3">
      <c r="C18" s="3" t="s">
        <v>24</v>
      </c>
      <c r="D18" s="3"/>
      <c r="E18" s="19">
        <f>+E17+E16+E15+E14+E13+E8+E7+E6+E5</f>
        <v>225</v>
      </c>
      <c r="F18" s="20"/>
      <c r="G18" s="19">
        <f>+G17+G16+G15+G14+G13+G8+G7+G6+G5</f>
        <v>14590</v>
      </c>
      <c r="H18" s="20"/>
      <c r="I18" s="19">
        <f>SUM(I5:I17)</f>
        <v>497</v>
      </c>
      <c r="J18" s="20"/>
      <c r="K18" s="20">
        <f>+K7+K8+K14+K16</f>
        <v>23</v>
      </c>
      <c r="L18" s="20">
        <f>+L7+L8+L14</f>
        <v>12</v>
      </c>
      <c r="M18" s="20">
        <f>+M7+M8+M14+M16</f>
        <v>35</v>
      </c>
      <c r="N18" s="103">
        <f>+I18/K18</f>
        <v>21.608695652173914</v>
      </c>
      <c r="O18" s="103">
        <f>+G18/M18</f>
        <v>416.85714285714283</v>
      </c>
    </row>
    <row r="19" spans="2:16" s="1" customFormat="1" ht="3" customHeight="1" x14ac:dyDescent="0.3">
      <c r="C19" s="6"/>
      <c r="D19" s="6"/>
      <c r="E19" s="21"/>
      <c r="F19" s="14"/>
      <c r="G19" s="22"/>
      <c r="H19" s="14"/>
      <c r="I19" s="14"/>
      <c r="J19" s="14"/>
      <c r="K19" s="14"/>
      <c r="L19" s="14"/>
      <c r="M19" s="14"/>
    </row>
    <row r="20" spans="2:16" x14ac:dyDescent="0.3">
      <c r="B20" s="33" t="s">
        <v>7</v>
      </c>
      <c r="C20" s="34"/>
      <c r="D20" s="34"/>
      <c r="E20" s="35"/>
      <c r="F20" s="36"/>
      <c r="G20" s="37"/>
      <c r="H20" s="36"/>
      <c r="I20" s="36"/>
      <c r="J20" s="36"/>
      <c r="K20" s="36"/>
      <c r="L20" s="36"/>
      <c r="M20" s="36"/>
      <c r="N20" s="34"/>
      <c r="O20" s="34"/>
    </row>
    <row r="21" spans="2:16" x14ac:dyDescent="0.3">
      <c r="C21" s="55" t="s">
        <v>41</v>
      </c>
      <c r="E21" s="93">
        <v>138</v>
      </c>
      <c r="F21" s="88"/>
      <c r="G21" s="93">
        <v>9357</v>
      </c>
      <c r="H21" s="88"/>
      <c r="I21" s="88">
        <v>100</v>
      </c>
      <c r="J21" s="88"/>
      <c r="K21" s="88">
        <v>22</v>
      </c>
      <c r="L21" s="88">
        <v>9</v>
      </c>
      <c r="M21" s="90">
        <f>SUM(K21:L21)</f>
        <v>31</v>
      </c>
      <c r="N21" s="102">
        <f>+I21/K21</f>
        <v>4.5454545454545459</v>
      </c>
      <c r="O21" s="102">
        <f>+G21/M21</f>
        <v>301.83870967741933</v>
      </c>
    </row>
    <row r="22" spans="2:16" x14ac:dyDescent="0.3">
      <c r="C22" s="55" t="s">
        <v>38</v>
      </c>
      <c r="E22" s="87">
        <v>48</v>
      </c>
      <c r="F22" s="88"/>
      <c r="G22" s="89">
        <v>2670</v>
      </c>
      <c r="H22" s="88"/>
      <c r="I22" s="88">
        <v>47</v>
      </c>
      <c r="J22" s="88"/>
      <c r="K22" s="88">
        <v>8</v>
      </c>
      <c r="L22" s="88">
        <v>3</v>
      </c>
      <c r="M22" s="90">
        <f>SUM(K22:L22)</f>
        <v>11</v>
      </c>
      <c r="N22" s="102">
        <f>+I22/K22</f>
        <v>5.875</v>
      </c>
      <c r="O22" s="102">
        <f>+G22/M22</f>
        <v>242.72727272727272</v>
      </c>
    </row>
    <row r="23" spans="2:16" x14ac:dyDescent="0.3">
      <c r="C23" s="55" t="s">
        <v>27</v>
      </c>
      <c r="E23" s="87">
        <v>3</v>
      </c>
      <c r="F23" s="88"/>
      <c r="G23" s="89">
        <v>93</v>
      </c>
      <c r="H23" s="88"/>
      <c r="I23" s="88">
        <v>11</v>
      </c>
      <c r="J23" s="88"/>
      <c r="K23" s="91" t="s">
        <v>40</v>
      </c>
      <c r="L23" s="91" t="s">
        <v>40</v>
      </c>
      <c r="M23" s="91" t="s">
        <v>40</v>
      </c>
      <c r="N23" s="32" t="s">
        <v>40</v>
      </c>
      <c r="O23" s="32" t="s">
        <v>40</v>
      </c>
    </row>
    <row r="24" spans="2:16" x14ac:dyDescent="0.3">
      <c r="C24" s="55" t="s">
        <v>28</v>
      </c>
      <c r="E24" s="87">
        <v>6</v>
      </c>
      <c r="F24" s="88"/>
      <c r="G24" s="89">
        <v>132</v>
      </c>
      <c r="H24" s="88"/>
      <c r="I24" s="88">
        <v>26</v>
      </c>
      <c r="J24" s="88"/>
      <c r="K24" s="91" t="s">
        <v>40</v>
      </c>
      <c r="L24" s="91" t="s">
        <v>40</v>
      </c>
      <c r="M24" s="91" t="s">
        <v>40</v>
      </c>
      <c r="N24" s="32" t="s">
        <v>40</v>
      </c>
      <c r="O24" s="32" t="s">
        <v>40</v>
      </c>
    </row>
    <row r="25" spans="2:16" x14ac:dyDescent="0.3">
      <c r="B25" s="5"/>
      <c r="C25" s="2" t="s">
        <v>35</v>
      </c>
      <c r="D25" s="2"/>
      <c r="E25" s="94">
        <v>4</v>
      </c>
      <c r="F25" s="95"/>
      <c r="G25" s="96">
        <v>204</v>
      </c>
      <c r="H25" s="95"/>
      <c r="I25" s="97" t="s">
        <v>40</v>
      </c>
      <c r="J25" s="95"/>
      <c r="K25" s="91" t="s">
        <v>40</v>
      </c>
      <c r="L25" s="91" t="s">
        <v>40</v>
      </c>
      <c r="M25" s="91" t="s">
        <v>40</v>
      </c>
      <c r="N25" s="106" t="s">
        <v>40</v>
      </c>
      <c r="O25" s="106" t="s">
        <v>40</v>
      </c>
    </row>
    <row r="26" spans="2:16" x14ac:dyDescent="0.3">
      <c r="B26" s="5"/>
      <c r="C26" s="3" t="s">
        <v>24</v>
      </c>
      <c r="D26" s="3"/>
      <c r="E26" s="98">
        <v>185</v>
      </c>
      <c r="F26" s="26"/>
      <c r="G26" s="27">
        <f>SUM(G21:G25)</f>
        <v>12456</v>
      </c>
      <c r="H26" s="26"/>
      <c r="I26" s="26">
        <f>SUM(I21:I24)</f>
        <v>184</v>
      </c>
      <c r="J26" s="26"/>
      <c r="K26" s="26">
        <f>SUM(K21:K24)</f>
        <v>30</v>
      </c>
      <c r="L26" s="26">
        <f>SUM(L21:L24)</f>
        <v>12</v>
      </c>
      <c r="M26" s="26">
        <f>SUM(M21:M24)</f>
        <v>42</v>
      </c>
      <c r="N26" s="103">
        <f>+I26/K26</f>
        <v>6.1333333333333337</v>
      </c>
      <c r="O26" s="103">
        <f>+G26/M26</f>
        <v>296.57142857142856</v>
      </c>
      <c r="P26" t="s">
        <v>20</v>
      </c>
    </row>
    <row r="27" spans="2:16" ht="3" customHeight="1" x14ac:dyDescent="0.3">
      <c r="E27" s="12"/>
    </row>
    <row r="28" spans="2:16" x14ac:dyDescent="0.3">
      <c r="B28" s="33" t="s">
        <v>8</v>
      </c>
      <c r="C28" s="34"/>
      <c r="D28" s="34"/>
      <c r="E28" s="35"/>
      <c r="F28" s="36"/>
      <c r="G28" s="37"/>
      <c r="H28" s="36"/>
      <c r="I28" s="36"/>
      <c r="J28" s="36"/>
      <c r="K28" s="36"/>
      <c r="L28" s="36"/>
      <c r="M28" s="36"/>
      <c r="N28" s="34"/>
      <c r="O28" s="34"/>
    </row>
    <row r="29" spans="2:16" x14ac:dyDescent="0.3">
      <c r="C29" t="s">
        <v>34</v>
      </c>
      <c r="E29" s="12" t="s">
        <v>20</v>
      </c>
      <c r="F29" s="11" t="s">
        <v>20</v>
      </c>
      <c r="G29" s="13" t="s">
        <v>20</v>
      </c>
      <c r="I29" s="32" t="s">
        <v>40</v>
      </c>
      <c r="K29" s="32" t="s">
        <v>40</v>
      </c>
      <c r="L29" s="32" t="s">
        <v>40</v>
      </c>
      <c r="M29" s="32" t="s">
        <v>40</v>
      </c>
      <c r="N29" s="32" t="s">
        <v>40</v>
      </c>
      <c r="O29" s="32" t="s">
        <v>40</v>
      </c>
    </row>
    <row r="30" spans="2:16" x14ac:dyDescent="0.3">
      <c r="C30" t="s">
        <v>9</v>
      </c>
      <c r="E30" s="12">
        <v>6</v>
      </c>
      <c r="G30" s="13">
        <v>708</v>
      </c>
      <c r="I30" s="32" t="s">
        <v>40</v>
      </c>
      <c r="K30" s="32" t="s">
        <v>40</v>
      </c>
      <c r="L30" s="32" t="s">
        <v>40</v>
      </c>
      <c r="M30" s="32" t="s">
        <v>40</v>
      </c>
      <c r="N30" s="32" t="s">
        <v>40</v>
      </c>
      <c r="O30" s="32" t="s">
        <v>40</v>
      </c>
    </row>
    <row r="31" spans="2:16" x14ac:dyDescent="0.3">
      <c r="C31" t="s">
        <v>10</v>
      </c>
      <c r="E31" s="12"/>
      <c r="I31" s="32" t="s">
        <v>40</v>
      </c>
      <c r="K31" s="32" t="s">
        <v>40</v>
      </c>
      <c r="L31" s="32" t="s">
        <v>40</v>
      </c>
      <c r="M31" s="32" t="s">
        <v>40</v>
      </c>
      <c r="N31" s="32" t="s">
        <v>40</v>
      </c>
      <c r="O31" s="32" t="s">
        <v>40</v>
      </c>
    </row>
    <row r="32" spans="2:16" x14ac:dyDescent="0.3">
      <c r="C32" t="s">
        <v>11</v>
      </c>
      <c r="E32" s="12">
        <v>56</v>
      </c>
      <c r="G32" s="13">
        <v>5721</v>
      </c>
      <c r="I32" s="11">
        <v>106</v>
      </c>
      <c r="K32" s="11">
        <v>5</v>
      </c>
      <c r="L32" s="11">
        <v>3</v>
      </c>
      <c r="M32" s="14">
        <f>SUM(K32:L32)</f>
        <v>8</v>
      </c>
      <c r="N32" s="102">
        <f>+I32/K32</f>
        <v>21.2</v>
      </c>
      <c r="O32" s="102">
        <f>+G32/M32</f>
        <v>715.125</v>
      </c>
      <c r="P32" t="s">
        <v>20</v>
      </c>
    </row>
    <row r="33" spans="2:15" x14ac:dyDescent="0.3">
      <c r="C33" t="s">
        <v>12</v>
      </c>
      <c r="E33" s="12" t="s">
        <v>20</v>
      </c>
      <c r="G33" s="23" t="s">
        <v>20</v>
      </c>
      <c r="I33" s="32" t="s">
        <v>40</v>
      </c>
      <c r="K33" s="32" t="s">
        <v>40</v>
      </c>
      <c r="L33" s="32" t="s">
        <v>40</v>
      </c>
      <c r="M33" s="32" t="s">
        <v>40</v>
      </c>
      <c r="N33" s="32" t="s">
        <v>40</v>
      </c>
      <c r="O33" s="32" t="s">
        <v>40</v>
      </c>
    </row>
    <row r="34" spans="2:15" x14ac:dyDescent="0.3">
      <c r="C34" t="s">
        <v>13</v>
      </c>
      <c r="E34" s="12">
        <v>27</v>
      </c>
      <c r="G34" s="13">
        <v>2283</v>
      </c>
      <c r="I34" s="11">
        <v>31</v>
      </c>
      <c r="K34" s="11">
        <v>4</v>
      </c>
      <c r="L34" s="11">
        <v>1</v>
      </c>
      <c r="M34" s="14">
        <f>SUM(K34:L34)</f>
        <v>5</v>
      </c>
      <c r="N34" s="102">
        <f>+I34/K34</f>
        <v>7.75</v>
      </c>
      <c r="O34" s="102">
        <f>+G34/M34</f>
        <v>456.6</v>
      </c>
    </row>
    <row r="35" spans="2:15" x14ac:dyDescent="0.3">
      <c r="C35" t="s">
        <v>14</v>
      </c>
      <c r="E35" s="12">
        <v>56</v>
      </c>
      <c r="G35" s="13">
        <v>5434</v>
      </c>
      <c r="I35" s="11">
        <v>88</v>
      </c>
      <c r="K35" s="11">
        <v>7</v>
      </c>
      <c r="L35" s="11">
        <v>2</v>
      </c>
      <c r="M35" s="14">
        <f>SUM(K35:L35)</f>
        <v>9</v>
      </c>
      <c r="N35" s="102">
        <f>+I35/K35</f>
        <v>12.571428571428571</v>
      </c>
      <c r="O35" s="102">
        <f>+G35/M35</f>
        <v>603.77777777777783</v>
      </c>
    </row>
    <row r="36" spans="2:15" x14ac:dyDescent="0.3">
      <c r="C36" t="s">
        <v>15</v>
      </c>
      <c r="E36" s="12">
        <v>105</v>
      </c>
      <c r="G36" s="13">
        <v>7989</v>
      </c>
      <c r="I36" s="11">
        <v>639</v>
      </c>
      <c r="K36" s="11">
        <v>13</v>
      </c>
      <c r="L36" s="11">
        <v>2</v>
      </c>
      <c r="M36" s="14">
        <f>SUM(K36:L36)</f>
        <v>15</v>
      </c>
      <c r="N36" s="102">
        <f>+I36/K36</f>
        <v>49.153846153846153</v>
      </c>
      <c r="O36" s="102">
        <f>+G36/M36</f>
        <v>532.6</v>
      </c>
    </row>
    <row r="37" spans="2:15" x14ac:dyDescent="0.3">
      <c r="C37" t="s">
        <v>16</v>
      </c>
      <c r="E37" s="12">
        <v>28</v>
      </c>
      <c r="G37" s="13">
        <v>2031</v>
      </c>
      <c r="I37" s="11">
        <v>93</v>
      </c>
      <c r="K37" s="11">
        <v>6</v>
      </c>
      <c r="L37" s="11">
        <v>0</v>
      </c>
      <c r="M37" s="14">
        <f>SUM(K37:L37)</f>
        <v>6</v>
      </c>
      <c r="N37" s="102">
        <f>+I37/K37</f>
        <v>15.5</v>
      </c>
      <c r="O37" s="102">
        <f>+G37/M37</f>
        <v>338.5</v>
      </c>
    </row>
    <row r="38" spans="2:15" x14ac:dyDescent="0.3">
      <c r="C38" t="s">
        <v>17</v>
      </c>
      <c r="E38" s="12">
        <v>28</v>
      </c>
      <c r="G38" s="13">
        <v>1272</v>
      </c>
      <c r="I38" s="11">
        <v>37</v>
      </c>
      <c r="K38" s="32" t="s">
        <v>40</v>
      </c>
      <c r="L38" s="32" t="s">
        <v>40</v>
      </c>
      <c r="M38" s="32" t="s">
        <v>40</v>
      </c>
      <c r="N38" s="32" t="s">
        <v>40</v>
      </c>
      <c r="O38" s="32" t="s">
        <v>40</v>
      </c>
    </row>
    <row r="39" spans="2:15" x14ac:dyDescent="0.3">
      <c r="C39" s="5" t="s">
        <v>29</v>
      </c>
      <c r="D39" s="5"/>
      <c r="E39" s="31"/>
      <c r="F39" s="9"/>
      <c r="G39" s="32" t="s">
        <v>40</v>
      </c>
      <c r="H39" s="9"/>
      <c r="I39" s="9">
        <v>42</v>
      </c>
      <c r="J39" s="9"/>
      <c r="K39" s="32" t="s">
        <v>40</v>
      </c>
      <c r="L39" s="32" t="s">
        <v>40</v>
      </c>
      <c r="M39" s="32" t="s">
        <v>40</v>
      </c>
      <c r="N39" s="32" t="s">
        <v>40</v>
      </c>
      <c r="O39" s="32" t="s">
        <v>40</v>
      </c>
    </row>
    <row r="40" spans="2:15" x14ac:dyDescent="0.3">
      <c r="C40" s="2" t="s">
        <v>39</v>
      </c>
      <c r="D40" s="2"/>
      <c r="E40" s="25">
        <v>6</v>
      </c>
      <c r="F40" s="7"/>
      <c r="G40" s="8">
        <v>477</v>
      </c>
      <c r="H40" s="7"/>
      <c r="I40" s="32" t="s">
        <v>40</v>
      </c>
      <c r="J40" s="7"/>
      <c r="K40" s="32" t="s">
        <v>40</v>
      </c>
      <c r="L40" s="32" t="s">
        <v>40</v>
      </c>
      <c r="M40" s="32" t="s">
        <v>40</v>
      </c>
      <c r="N40" s="106" t="s">
        <v>40</v>
      </c>
      <c r="O40" s="106" t="s">
        <v>40</v>
      </c>
    </row>
    <row r="41" spans="2:15" x14ac:dyDescent="0.3">
      <c r="C41" s="3" t="s">
        <v>24</v>
      </c>
      <c r="D41" s="3"/>
      <c r="E41" s="28">
        <f>SUM(E30:E40)</f>
        <v>312</v>
      </c>
      <c r="F41" s="27"/>
      <c r="G41" s="27">
        <f>SUM(G30:G40)</f>
        <v>25915</v>
      </c>
      <c r="H41" s="27"/>
      <c r="I41" s="27">
        <f>SUM(I30:I39)</f>
        <v>1036</v>
      </c>
      <c r="J41" s="27"/>
      <c r="K41" s="27">
        <f>SUM(K29:K39)</f>
        <v>35</v>
      </c>
      <c r="L41" s="27">
        <f>SUM(L29:L39)</f>
        <v>8</v>
      </c>
      <c r="M41" s="27">
        <f>SUM(M30:M39)</f>
        <v>43</v>
      </c>
      <c r="N41" s="103">
        <f>+I41/K41</f>
        <v>29.6</v>
      </c>
      <c r="O41" s="103">
        <f>+G41/M41</f>
        <v>602.67441860465112</v>
      </c>
    </row>
    <row r="42" spans="2:15" ht="8.25" customHeight="1" x14ac:dyDescent="0.3">
      <c r="B42" s="2"/>
      <c r="C42" s="2"/>
      <c r="D42" s="2"/>
      <c r="E42" s="25"/>
      <c r="F42" s="7"/>
      <c r="G42" s="8"/>
      <c r="H42" s="7"/>
      <c r="I42" s="7"/>
      <c r="J42" s="7"/>
      <c r="K42" s="7"/>
      <c r="L42" s="7"/>
      <c r="M42" s="7"/>
      <c r="N42" s="103"/>
      <c r="O42" s="103"/>
    </row>
    <row r="43" spans="2:15" x14ac:dyDescent="0.3">
      <c r="B43" s="3" t="s">
        <v>25</v>
      </c>
      <c r="C43" s="4"/>
      <c r="D43" s="4"/>
      <c r="E43" s="19">
        <f>+E41+E26+E18</f>
        <v>722</v>
      </c>
      <c r="F43" s="29"/>
      <c r="G43" s="27">
        <f>+G41+G26+G18</f>
        <v>52961</v>
      </c>
      <c r="H43" s="29"/>
      <c r="I43" s="27">
        <f>+I41+I26+I18</f>
        <v>1717</v>
      </c>
      <c r="J43" s="29"/>
      <c r="K43" s="30">
        <f>+K41+K26+K18</f>
        <v>88</v>
      </c>
      <c r="L43" s="30">
        <f>+L41+L26+L18</f>
        <v>32</v>
      </c>
      <c r="M43" s="30">
        <f>+M41+M26+M18</f>
        <v>120</v>
      </c>
      <c r="N43" s="104">
        <f>+I43/K43</f>
        <v>19.511363636363637</v>
      </c>
      <c r="O43" s="104">
        <f>+G43/M43</f>
        <v>441.34166666666664</v>
      </c>
    </row>
    <row r="44" spans="2:15" ht="38.25" customHeight="1" x14ac:dyDescent="0.3">
      <c r="B44" s="108" t="s">
        <v>57</v>
      </c>
      <c r="C44" s="108"/>
      <c r="D44" s="108"/>
      <c r="E44" s="108"/>
      <c r="F44" s="108"/>
      <c r="G44" s="108"/>
      <c r="H44" s="108"/>
      <c r="I44" s="108"/>
      <c r="J44" s="108"/>
      <c r="K44" s="108"/>
      <c r="L44" s="108"/>
      <c r="M44" s="108"/>
      <c r="N44" s="108"/>
      <c r="O44" s="108"/>
    </row>
  </sheetData>
  <mergeCells count="2">
    <mergeCell ref="B2:D2"/>
    <mergeCell ref="B44:O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workbookViewId="0">
      <pane ySplit="1" topLeftCell="A2" activePane="bottomLeft" state="frozen"/>
      <selection pane="bottomLeft" activeCell="R21" sqref="R21"/>
    </sheetView>
  </sheetViews>
  <sheetFormatPr defaultRowHeight="14.4" x14ac:dyDescent="0.3"/>
  <cols>
    <col min="1" max="1" width="3.5546875" customWidth="1"/>
    <col min="2" max="2" width="1.44140625" customWidth="1"/>
    <col min="3" max="4" width="9.109375" customWidth="1"/>
    <col min="5" max="5" width="5.109375" customWidth="1"/>
    <col min="6" max="6" width="1.5546875" customWidth="1"/>
    <col min="7" max="7" width="10.6640625" customWidth="1"/>
    <col min="8" max="8" width="1.88671875" customWidth="1"/>
    <col min="9" max="9" width="6.6640625" customWidth="1"/>
    <col min="10" max="10" width="0.88671875" customWidth="1"/>
    <col min="11" max="11" width="8.109375" customWidth="1"/>
    <col min="12" max="12" width="1" customWidth="1"/>
    <col min="13" max="13" width="8.44140625" customWidth="1"/>
    <col min="14" max="14" width="1.33203125" customWidth="1"/>
    <col min="15" max="15" width="6.33203125" customWidth="1"/>
  </cols>
  <sheetData>
    <row r="1" spans="2:15" ht="58.5" customHeight="1" x14ac:dyDescent="0.3">
      <c r="B1" s="109" t="s">
        <v>49</v>
      </c>
      <c r="C1" s="109"/>
      <c r="D1" s="109"/>
      <c r="E1" s="52" t="s">
        <v>18</v>
      </c>
      <c r="F1" s="52"/>
      <c r="G1" s="53" t="s">
        <v>19</v>
      </c>
      <c r="H1" s="52"/>
      <c r="I1" s="52" t="s">
        <v>23</v>
      </c>
      <c r="J1" s="52"/>
      <c r="K1" s="52" t="s">
        <v>21</v>
      </c>
      <c r="L1" s="52"/>
      <c r="M1" s="54" t="s">
        <v>22</v>
      </c>
      <c r="N1" s="54"/>
      <c r="O1" s="52" t="s">
        <v>26</v>
      </c>
    </row>
    <row r="3" spans="2:15" x14ac:dyDescent="0.3">
      <c r="B3" s="62"/>
      <c r="C3" s="62" t="s">
        <v>44</v>
      </c>
      <c r="D3" s="62"/>
      <c r="E3" s="62"/>
      <c r="F3" s="62"/>
      <c r="G3" s="62"/>
      <c r="H3" s="62"/>
      <c r="I3" s="62"/>
      <c r="J3" s="62"/>
      <c r="K3" s="62"/>
      <c r="L3" s="62"/>
      <c r="M3" s="62"/>
      <c r="N3" s="62"/>
      <c r="O3" s="62"/>
    </row>
    <row r="4" spans="2:15" x14ac:dyDescent="0.3">
      <c r="C4" t="s">
        <v>2</v>
      </c>
      <c r="E4" s="12">
        <v>82</v>
      </c>
      <c r="F4" s="11"/>
      <c r="G4" s="13">
        <v>6546</v>
      </c>
      <c r="H4" s="11"/>
      <c r="I4" s="11">
        <v>335</v>
      </c>
      <c r="J4" s="11"/>
      <c r="K4" s="11">
        <v>10</v>
      </c>
      <c r="L4" s="11"/>
      <c r="M4" s="11">
        <v>6</v>
      </c>
      <c r="N4" s="11"/>
      <c r="O4" s="14">
        <f>SUM(K4:M4)</f>
        <v>16</v>
      </c>
    </row>
    <row r="5" spans="2:15" x14ac:dyDescent="0.3">
      <c r="C5" t="s">
        <v>30</v>
      </c>
      <c r="E5" s="15">
        <f>SUM(E6:E9)</f>
        <v>69</v>
      </c>
      <c r="F5" s="11"/>
      <c r="G5" s="13">
        <f>SUM(G6:G9)</f>
        <v>4281</v>
      </c>
      <c r="H5" s="11"/>
      <c r="I5" s="11">
        <v>84</v>
      </c>
      <c r="J5" s="11"/>
      <c r="K5" s="11">
        <f>SUM(K6:K9)</f>
        <v>6</v>
      </c>
      <c r="L5" s="11"/>
      <c r="M5" s="11">
        <f>SUM(M6:M9)</f>
        <v>6</v>
      </c>
      <c r="N5" s="11"/>
      <c r="O5" s="14">
        <f>SUM(K5:M5)</f>
        <v>12</v>
      </c>
    </row>
    <row r="6" spans="2:15" x14ac:dyDescent="0.3">
      <c r="D6" s="44" t="s">
        <v>1</v>
      </c>
      <c r="E6" s="45">
        <v>36</v>
      </c>
      <c r="F6" s="46"/>
      <c r="G6" s="47">
        <v>2421</v>
      </c>
      <c r="H6" s="48"/>
      <c r="I6" s="49" t="s">
        <v>40</v>
      </c>
      <c r="J6" s="48"/>
      <c r="K6" s="46">
        <v>5</v>
      </c>
      <c r="L6" s="46"/>
      <c r="M6" s="46">
        <v>1</v>
      </c>
      <c r="N6" s="46"/>
      <c r="O6" s="50">
        <f>SUM(K6:M6)</f>
        <v>6</v>
      </c>
    </row>
    <row r="7" spans="2:15" x14ac:dyDescent="0.3">
      <c r="D7" s="44" t="s">
        <v>32</v>
      </c>
      <c r="E7" s="45">
        <v>1</v>
      </c>
      <c r="F7" s="46"/>
      <c r="G7" s="47">
        <v>30</v>
      </c>
      <c r="H7" s="48"/>
      <c r="I7" s="49" t="s">
        <v>40</v>
      </c>
      <c r="J7" s="48"/>
      <c r="K7" s="49" t="s">
        <v>40</v>
      </c>
      <c r="L7" s="49"/>
      <c r="M7" s="49" t="s">
        <v>40</v>
      </c>
      <c r="N7" s="49"/>
      <c r="O7" s="49" t="s">
        <v>40</v>
      </c>
    </row>
    <row r="8" spans="2:15" x14ac:dyDescent="0.3">
      <c r="D8" s="44" t="s">
        <v>3</v>
      </c>
      <c r="E8" s="45">
        <v>21</v>
      </c>
      <c r="F8" s="46"/>
      <c r="G8" s="47">
        <v>1302</v>
      </c>
      <c r="H8" s="48"/>
      <c r="I8" s="49" t="s">
        <v>40</v>
      </c>
      <c r="J8" s="48"/>
      <c r="K8" s="46">
        <v>1</v>
      </c>
      <c r="L8" s="46"/>
      <c r="M8" s="46">
        <v>3</v>
      </c>
      <c r="N8" s="46"/>
      <c r="O8" s="50">
        <f>SUM(K8:M8)</f>
        <v>4</v>
      </c>
    </row>
    <row r="9" spans="2:15" x14ac:dyDescent="0.3">
      <c r="D9" s="44" t="s">
        <v>5</v>
      </c>
      <c r="E9" s="45">
        <v>11</v>
      </c>
      <c r="F9" s="46"/>
      <c r="G9" s="47">
        <v>528</v>
      </c>
      <c r="H9" s="48"/>
      <c r="I9" s="49" t="s">
        <v>40</v>
      </c>
      <c r="J9" s="48"/>
      <c r="K9" s="49" t="s">
        <v>40</v>
      </c>
      <c r="L9" s="49"/>
      <c r="M9" s="51">
        <v>2</v>
      </c>
      <c r="N9" s="51"/>
      <c r="O9" s="49" t="s">
        <v>40</v>
      </c>
    </row>
    <row r="10" spans="2:15" x14ac:dyDescent="0.3">
      <c r="C10" s="55" t="s">
        <v>38</v>
      </c>
      <c r="E10" s="87">
        <v>48</v>
      </c>
      <c r="F10" s="88"/>
      <c r="G10" s="89">
        <v>2670</v>
      </c>
      <c r="H10" s="88"/>
      <c r="I10" s="88">
        <v>47</v>
      </c>
      <c r="J10" s="88"/>
      <c r="K10" s="88">
        <v>8</v>
      </c>
      <c r="L10" s="88"/>
      <c r="M10" s="90">
        <v>3</v>
      </c>
      <c r="N10" s="88"/>
      <c r="O10" s="90">
        <f>SUM(K10:M10)</f>
        <v>11</v>
      </c>
    </row>
    <row r="11" spans="2:15" x14ac:dyDescent="0.3">
      <c r="C11" s="55" t="s">
        <v>28</v>
      </c>
      <c r="E11" s="87">
        <v>6</v>
      </c>
      <c r="F11" s="88"/>
      <c r="G11" s="89">
        <v>132</v>
      </c>
      <c r="H11" s="88"/>
      <c r="I11" s="88">
        <v>26</v>
      </c>
      <c r="J11" s="88"/>
      <c r="K11" s="91" t="s">
        <v>40</v>
      </c>
      <c r="L11" s="91" t="s">
        <v>40</v>
      </c>
      <c r="M11" s="91" t="s">
        <v>40</v>
      </c>
      <c r="N11" s="88"/>
      <c r="O11" s="92"/>
    </row>
    <row r="12" spans="2:15" x14ac:dyDescent="0.3">
      <c r="C12" s="3" t="s">
        <v>24</v>
      </c>
      <c r="D12" s="3"/>
      <c r="E12" s="19">
        <f>+E11+E10+E5+E4</f>
        <v>205</v>
      </c>
      <c r="F12" s="20"/>
      <c r="G12" s="19">
        <f>+G11+G10+G5+G4</f>
        <v>13629</v>
      </c>
      <c r="H12" s="20"/>
      <c r="I12" s="19">
        <f>+I11+I10+I5+I4</f>
        <v>492</v>
      </c>
      <c r="J12" s="20"/>
      <c r="K12" s="19">
        <f>+K10+K5+K4</f>
        <v>24</v>
      </c>
      <c r="L12" s="19"/>
      <c r="M12" s="19">
        <f>+M10+M5+M4</f>
        <v>15</v>
      </c>
      <c r="N12" s="19"/>
      <c r="O12" s="19">
        <f>+O11+O10+O5+O4</f>
        <v>39</v>
      </c>
    </row>
    <row r="14" spans="2:15" x14ac:dyDescent="0.3">
      <c r="B14" s="62"/>
      <c r="C14" s="62" t="s">
        <v>45</v>
      </c>
      <c r="D14" s="62"/>
      <c r="E14" s="62"/>
      <c r="F14" s="62"/>
      <c r="G14" s="62"/>
      <c r="H14" s="62"/>
      <c r="I14" s="62"/>
      <c r="J14" s="62"/>
      <c r="K14" s="62"/>
      <c r="L14" s="62"/>
      <c r="M14" s="62"/>
      <c r="N14" s="62"/>
      <c r="O14" s="62"/>
    </row>
    <row r="15" spans="2:15" x14ac:dyDescent="0.3">
      <c r="C15" t="s">
        <v>31</v>
      </c>
      <c r="E15" s="12">
        <v>1</v>
      </c>
      <c r="F15" s="11"/>
      <c r="G15" s="13">
        <v>52</v>
      </c>
      <c r="H15" s="11"/>
      <c r="I15" s="32" t="s">
        <v>40</v>
      </c>
      <c r="J15" s="11"/>
      <c r="K15" s="32" t="s">
        <v>40</v>
      </c>
      <c r="L15" s="32"/>
      <c r="M15" s="32" t="s">
        <v>40</v>
      </c>
      <c r="N15" s="32"/>
      <c r="O15" s="32" t="s">
        <v>40</v>
      </c>
    </row>
    <row r="16" spans="2:15" x14ac:dyDescent="0.3">
      <c r="C16" t="s">
        <v>33</v>
      </c>
      <c r="E16" s="12">
        <v>2</v>
      </c>
      <c r="F16" s="11"/>
      <c r="G16" s="13">
        <v>68</v>
      </c>
      <c r="H16" s="11"/>
      <c r="I16" s="32" t="s">
        <v>40</v>
      </c>
      <c r="J16" s="11"/>
      <c r="K16" s="32" t="s">
        <v>40</v>
      </c>
      <c r="L16" s="32"/>
      <c r="M16" s="32" t="s">
        <v>40</v>
      </c>
      <c r="N16" s="32"/>
      <c r="O16" s="32" t="s">
        <v>40</v>
      </c>
    </row>
    <row r="17" spans="2:15" s="1" customFormat="1" x14ac:dyDescent="0.3">
      <c r="C17" t="s">
        <v>37</v>
      </c>
      <c r="D17" s="38"/>
      <c r="E17" s="41">
        <v>3</v>
      </c>
      <c r="F17" s="42"/>
      <c r="G17" s="43">
        <v>292</v>
      </c>
      <c r="H17" s="39"/>
      <c r="I17" s="40" t="s">
        <v>40</v>
      </c>
      <c r="J17" s="39"/>
      <c r="K17" s="32" t="s">
        <v>40</v>
      </c>
      <c r="L17" s="32"/>
      <c r="M17" s="32" t="s">
        <v>40</v>
      </c>
      <c r="N17" s="32"/>
      <c r="O17" s="32" t="s">
        <v>40</v>
      </c>
    </row>
    <row r="18" spans="2:15" s="1" customFormat="1" x14ac:dyDescent="0.3">
      <c r="C18" t="s">
        <v>4</v>
      </c>
      <c r="D18"/>
      <c r="E18" s="12">
        <v>25</v>
      </c>
      <c r="F18" s="11"/>
      <c r="G18" s="13">
        <v>891</v>
      </c>
      <c r="H18" s="11"/>
      <c r="I18" s="11">
        <v>27</v>
      </c>
      <c r="J18" s="11"/>
      <c r="K18" s="11">
        <v>2</v>
      </c>
      <c r="L18" s="11"/>
      <c r="M18" s="11">
        <v>0</v>
      </c>
      <c r="N18" s="11"/>
      <c r="O18" s="14">
        <f>SUM(K18:M18)</f>
        <v>2</v>
      </c>
    </row>
    <row r="19" spans="2:15" x14ac:dyDescent="0.3">
      <c r="C19" t="s">
        <v>36</v>
      </c>
      <c r="E19" s="16">
        <v>5</v>
      </c>
      <c r="F19" s="11"/>
      <c r="G19" s="13">
        <v>60</v>
      </c>
      <c r="H19" s="11"/>
      <c r="I19" s="32" t="s">
        <v>40</v>
      </c>
      <c r="J19" s="11"/>
      <c r="K19" s="32" t="s">
        <v>40</v>
      </c>
      <c r="L19" s="32"/>
      <c r="M19" s="32" t="s">
        <v>40</v>
      </c>
      <c r="N19" s="32"/>
      <c r="O19" s="32" t="s">
        <v>40</v>
      </c>
    </row>
    <row r="20" spans="2:15" x14ac:dyDescent="0.3">
      <c r="C20" t="s">
        <v>6</v>
      </c>
      <c r="E20" s="12">
        <v>26</v>
      </c>
      <c r="F20" s="11"/>
      <c r="G20" s="13">
        <v>1548</v>
      </c>
      <c r="H20" s="11"/>
      <c r="I20" s="11">
        <v>51</v>
      </c>
      <c r="J20" s="11"/>
      <c r="K20" s="56">
        <v>5</v>
      </c>
      <c r="L20" s="56"/>
      <c r="M20" s="32" t="s">
        <v>40</v>
      </c>
      <c r="N20" s="32"/>
      <c r="O20" s="14">
        <f>SUM(K20:M20)</f>
        <v>5</v>
      </c>
    </row>
    <row r="21" spans="2:15" x14ac:dyDescent="0.3">
      <c r="C21" s="5" t="s">
        <v>35</v>
      </c>
      <c r="D21" s="5"/>
      <c r="E21" s="57">
        <v>12</v>
      </c>
      <c r="F21" s="9"/>
      <c r="G21" s="10">
        <v>852</v>
      </c>
      <c r="H21" s="9"/>
      <c r="I21" s="58" t="s">
        <v>40</v>
      </c>
      <c r="J21" s="9"/>
      <c r="K21" s="58" t="s">
        <v>40</v>
      </c>
      <c r="L21" s="58"/>
      <c r="M21" s="58" t="s">
        <v>40</v>
      </c>
      <c r="N21" s="58"/>
      <c r="O21" s="58" t="s">
        <v>40</v>
      </c>
    </row>
    <row r="22" spans="2:15" x14ac:dyDescent="0.3">
      <c r="C22" s="59" t="s">
        <v>41</v>
      </c>
      <c r="D22" s="5"/>
      <c r="E22" s="60">
        <v>138</v>
      </c>
      <c r="F22" s="9"/>
      <c r="G22" s="60">
        <v>9357</v>
      </c>
      <c r="H22" s="9"/>
      <c r="I22" s="9">
        <v>100</v>
      </c>
      <c r="J22" s="9"/>
      <c r="K22" s="9">
        <v>22</v>
      </c>
      <c r="L22" s="9"/>
      <c r="M22" s="9">
        <v>9</v>
      </c>
      <c r="N22" s="9"/>
      <c r="O22" s="14">
        <f>SUM(K22:M22)</f>
        <v>31</v>
      </c>
    </row>
    <row r="23" spans="2:15" x14ac:dyDescent="0.3">
      <c r="C23" s="55" t="s">
        <v>27</v>
      </c>
      <c r="E23" s="12">
        <v>3</v>
      </c>
      <c r="F23" s="11"/>
      <c r="G23" s="13">
        <v>93</v>
      </c>
      <c r="H23" s="11"/>
      <c r="I23" s="86">
        <v>11</v>
      </c>
      <c r="J23" s="11"/>
      <c r="K23" s="58" t="s">
        <v>40</v>
      </c>
      <c r="L23" s="58" t="s">
        <v>40</v>
      </c>
      <c r="M23" s="58" t="s">
        <v>40</v>
      </c>
      <c r="N23" s="58"/>
      <c r="O23" s="58" t="s">
        <v>40</v>
      </c>
    </row>
    <row r="24" spans="2:15" x14ac:dyDescent="0.3">
      <c r="C24" s="2" t="s">
        <v>35</v>
      </c>
      <c r="D24" s="2"/>
      <c r="E24" s="25">
        <v>4</v>
      </c>
      <c r="F24" s="7"/>
      <c r="G24" s="8">
        <v>204</v>
      </c>
      <c r="H24" s="7"/>
      <c r="I24" s="32" t="s">
        <v>40</v>
      </c>
      <c r="J24" s="7"/>
      <c r="K24" s="58" t="s">
        <v>40</v>
      </c>
      <c r="L24" s="58"/>
      <c r="M24" s="58" t="s">
        <v>40</v>
      </c>
      <c r="N24" s="58"/>
      <c r="O24" s="58" t="s">
        <v>40</v>
      </c>
    </row>
    <row r="25" spans="2:15" x14ac:dyDescent="0.3">
      <c r="C25" s="3" t="s">
        <v>24</v>
      </c>
      <c r="D25" s="3"/>
      <c r="E25" s="19">
        <f>SUM(E15:E24)</f>
        <v>219</v>
      </c>
      <c r="F25" s="20"/>
      <c r="G25" s="19">
        <f>SUM(G15:G24)</f>
        <v>13417</v>
      </c>
      <c r="H25" s="20"/>
      <c r="I25" s="19">
        <f>+I23+I22+I20+I18</f>
        <v>189</v>
      </c>
      <c r="J25" s="20"/>
      <c r="K25" s="20">
        <f>+K22+K20+K18</f>
        <v>29</v>
      </c>
      <c r="L25" s="20"/>
      <c r="M25" s="20">
        <f>+M22</f>
        <v>9</v>
      </c>
      <c r="N25" s="20"/>
      <c r="O25" s="20">
        <f>+O18+O20+O22</f>
        <v>38</v>
      </c>
    </row>
    <row r="27" spans="2:15" x14ac:dyDescent="0.3">
      <c r="B27" s="62"/>
      <c r="C27" s="62" t="s">
        <v>46</v>
      </c>
      <c r="D27" s="62"/>
      <c r="E27" s="62"/>
      <c r="F27" s="62"/>
      <c r="G27" s="62"/>
      <c r="H27" s="62"/>
      <c r="I27" s="62"/>
      <c r="J27" s="62"/>
      <c r="K27" s="62"/>
      <c r="L27" s="62"/>
      <c r="M27" s="62"/>
      <c r="N27" s="62"/>
      <c r="O27" s="62"/>
    </row>
    <row r="28" spans="2:15" x14ac:dyDescent="0.3">
      <c r="C28" t="s">
        <v>10</v>
      </c>
      <c r="E28" s="32" t="s">
        <v>40</v>
      </c>
      <c r="F28" s="11"/>
      <c r="G28" s="32" t="s">
        <v>40</v>
      </c>
      <c r="H28" s="11"/>
      <c r="I28" s="32" t="s">
        <v>40</v>
      </c>
      <c r="J28" s="11"/>
      <c r="K28" s="32" t="s">
        <v>40</v>
      </c>
      <c r="L28" s="32"/>
      <c r="M28" s="32" t="s">
        <v>40</v>
      </c>
      <c r="N28" s="32"/>
      <c r="O28" s="32" t="s">
        <v>40</v>
      </c>
    </row>
    <row r="29" spans="2:15" x14ac:dyDescent="0.3">
      <c r="C29" t="s">
        <v>11</v>
      </c>
      <c r="E29" s="12">
        <v>56</v>
      </c>
      <c r="F29" s="11"/>
      <c r="G29" s="13">
        <v>5721</v>
      </c>
      <c r="H29" s="11"/>
      <c r="I29" s="11">
        <v>106</v>
      </c>
      <c r="J29" s="11"/>
      <c r="K29" s="11">
        <v>5</v>
      </c>
      <c r="L29" s="11"/>
      <c r="M29" s="11">
        <v>3</v>
      </c>
      <c r="N29" s="11"/>
      <c r="O29" s="14">
        <f>SUM(K29:M29)</f>
        <v>8</v>
      </c>
    </row>
    <row r="30" spans="2:15" x14ac:dyDescent="0.3">
      <c r="C30" t="s">
        <v>13</v>
      </c>
      <c r="E30" s="12">
        <v>27</v>
      </c>
      <c r="F30" s="11"/>
      <c r="G30" s="13">
        <v>2283</v>
      </c>
      <c r="H30" s="11"/>
      <c r="I30" s="11">
        <v>31</v>
      </c>
      <c r="J30" s="11"/>
      <c r="K30" s="11">
        <v>4</v>
      </c>
      <c r="L30" s="11"/>
      <c r="M30" s="11">
        <v>1</v>
      </c>
      <c r="N30" s="11"/>
      <c r="O30" s="14">
        <f>SUM(K30:M30)</f>
        <v>5</v>
      </c>
    </row>
    <row r="31" spans="2:15" x14ac:dyDescent="0.3">
      <c r="C31" s="2" t="s">
        <v>14</v>
      </c>
      <c r="D31" s="2"/>
      <c r="E31" s="25">
        <v>56</v>
      </c>
      <c r="F31" s="7"/>
      <c r="G31" s="8">
        <v>5434</v>
      </c>
      <c r="H31" s="7"/>
      <c r="I31" s="7">
        <v>88</v>
      </c>
      <c r="J31" s="7"/>
      <c r="K31" s="7">
        <v>7</v>
      </c>
      <c r="L31" s="7"/>
      <c r="M31" s="7">
        <v>2</v>
      </c>
      <c r="N31" s="7"/>
      <c r="O31" s="18">
        <f>SUM(K31:M31)</f>
        <v>9</v>
      </c>
    </row>
    <row r="32" spans="2:15" x14ac:dyDescent="0.3">
      <c r="C32" s="3" t="s">
        <v>24</v>
      </c>
      <c r="D32" s="3"/>
      <c r="E32" s="20">
        <f>SUM(E29:E31)</f>
        <v>139</v>
      </c>
      <c r="F32" s="26"/>
      <c r="G32" s="28">
        <f>SUM(G29:G31)</f>
        <v>13438</v>
      </c>
      <c r="H32" s="26"/>
      <c r="I32" s="20">
        <f>SUM(I29:I31)</f>
        <v>225</v>
      </c>
      <c r="J32" s="26"/>
      <c r="K32" s="20">
        <f>SUM(K29:K31)</f>
        <v>16</v>
      </c>
      <c r="L32" s="20"/>
      <c r="M32" s="20">
        <f>SUM(M29:M31)</f>
        <v>6</v>
      </c>
      <c r="N32" s="20"/>
      <c r="O32" s="20">
        <f>SUM(O29:O31)</f>
        <v>22</v>
      </c>
    </row>
    <row r="33" spans="2:15" x14ac:dyDescent="0.3">
      <c r="E33" s="12"/>
      <c r="F33" s="11"/>
      <c r="G33" s="13"/>
      <c r="H33" s="11"/>
      <c r="I33" s="11"/>
      <c r="J33" s="11"/>
      <c r="K33" s="11"/>
      <c r="L33" s="11"/>
      <c r="M33" s="11"/>
      <c r="N33" s="11"/>
      <c r="O33" s="14"/>
    </row>
    <row r="34" spans="2:15" x14ac:dyDescent="0.3">
      <c r="B34" s="61"/>
      <c r="C34" s="62" t="s">
        <v>48</v>
      </c>
      <c r="D34" s="62"/>
      <c r="E34" s="63"/>
      <c r="F34" s="64"/>
      <c r="G34" s="65"/>
      <c r="H34" s="64"/>
      <c r="I34" s="64"/>
      <c r="J34" s="64"/>
      <c r="K34" s="64"/>
      <c r="L34" s="64"/>
      <c r="M34" s="64"/>
      <c r="N34" s="64"/>
      <c r="O34" s="66"/>
    </row>
    <row r="35" spans="2:15" x14ac:dyDescent="0.3">
      <c r="C35" t="s">
        <v>9</v>
      </c>
      <c r="E35" s="12">
        <v>6</v>
      </c>
      <c r="F35" s="11"/>
      <c r="G35" s="13">
        <v>708</v>
      </c>
      <c r="H35" s="11"/>
      <c r="I35" s="32" t="s">
        <v>40</v>
      </c>
      <c r="J35" s="11"/>
      <c r="K35" s="32" t="s">
        <v>40</v>
      </c>
      <c r="L35" s="32"/>
      <c r="M35" s="32" t="s">
        <v>40</v>
      </c>
      <c r="N35" s="32"/>
      <c r="O35" s="32" t="s">
        <v>40</v>
      </c>
    </row>
    <row r="36" spans="2:15" x14ac:dyDescent="0.3">
      <c r="C36" t="s">
        <v>47</v>
      </c>
      <c r="E36" s="32" t="s">
        <v>40</v>
      </c>
      <c r="F36" s="11"/>
      <c r="G36" s="32" t="s">
        <v>40</v>
      </c>
      <c r="H36" s="11"/>
      <c r="I36" s="32" t="s">
        <v>40</v>
      </c>
      <c r="J36" s="11"/>
      <c r="K36" s="32" t="s">
        <v>40</v>
      </c>
      <c r="L36" s="32"/>
      <c r="M36" s="32" t="s">
        <v>40</v>
      </c>
      <c r="N36" s="32"/>
      <c r="O36" s="32" t="s">
        <v>40</v>
      </c>
    </row>
    <row r="37" spans="2:15" x14ac:dyDescent="0.3">
      <c r="C37" t="s">
        <v>15</v>
      </c>
      <c r="E37" s="12">
        <v>105</v>
      </c>
      <c r="F37" s="11"/>
      <c r="G37" s="13">
        <v>7989</v>
      </c>
      <c r="H37" s="11"/>
      <c r="I37" s="11">
        <v>639</v>
      </c>
      <c r="J37" s="11"/>
      <c r="K37" s="11">
        <v>13</v>
      </c>
      <c r="L37" s="11"/>
      <c r="M37" s="11">
        <v>2</v>
      </c>
      <c r="N37" s="11"/>
      <c r="O37" s="14">
        <f>SUM(K37:M37)</f>
        <v>15</v>
      </c>
    </row>
    <row r="38" spans="2:15" x14ac:dyDescent="0.3">
      <c r="C38" t="s">
        <v>16</v>
      </c>
      <c r="E38" s="12">
        <v>28</v>
      </c>
      <c r="F38" s="11"/>
      <c r="G38" s="13">
        <v>2031</v>
      </c>
      <c r="H38" s="11"/>
      <c r="I38" s="11">
        <v>93</v>
      </c>
      <c r="J38" s="11"/>
      <c r="K38" s="11">
        <v>6</v>
      </c>
      <c r="L38" s="11"/>
      <c r="M38" s="11">
        <v>0</v>
      </c>
      <c r="N38" s="11"/>
      <c r="O38" s="14">
        <f>SUM(K38:M38)</f>
        <v>6</v>
      </c>
    </row>
    <row r="39" spans="2:15" x14ac:dyDescent="0.3">
      <c r="C39" t="s">
        <v>17</v>
      </c>
      <c r="E39" s="12">
        <v>28</v>
      </c>
      <c r="F39" s="11"/>
      <c r="G39" s="13">
        <v>1272</v>
      </c>
      <c r="H39" s="11"/>
      <c r="I39" s="11">
        <v>37</v>
      </c>
      <c r="J39" s="11"/>
      <c r="K39" s="32" t="s">
        <v>40</v>
      </c>
      <c r="L39" s="32"/>
      <c r="M39" s="32" t="s">
        <v>40</v>
      </c>
      <c r="N39" s="32"/>
      <c r="O39" s="32" t="s">
        <v>40</v>
      </c>
    </row>
    <row r="40" spans="2:15" x14ac:dyDescent="0.3">
      <c r="C40" s="5" t="s">
        <v>29</v>
      </c>
      <c r="D40" s="5"/>
      <c r="E40" s="31"/>
      <c r="F40" s="9"/>
      <c r="G40" s="32" t="s">
        <v>40</v>
      </c>
      <c r="H40" s="9"/>
      <c r="I40" s="9">
        <v>42</v>
      </c>
      <c r="J40" s="9"/>
      <c r="K40" s="32" t="s">
        <v>40</v>
      </c>
      <c r="L40" s="32"/>
      <c r="M40" s="32" t="s">
        <v>40</v>
      </c>
      <c r="N40" s="32"/>
      <c r="O40" s="32" t="s">
        <v>40</v>
      </c>
    </row>
    <row r="41" spans="2:15" x14ac:dyDescent="0.3">
      <c r="C41" s="5" t="s">
        <v>39</v>
      </c>
      <c r="D41" s="5"/>
      <c r="E41" s="31">
        <v>6</v>
      </c>
      <c r="F41" s="9"/>
      <c r="G41" s="10">
        <v>477</v>
      </c>
      <c r="H41" s="9"/>
      <c r="I41" s="58" t="s">
        <v>40</v>
      </c>
      <c r="J41" s="9"/>
      <c r="K41" s="32" t="s">
        <v>40</v>
      </c>
      <c r="L41" s="32"/>
      <c r="M41" s="32" t="s">
        <v>40</v>
      </c>
      <c r="N41" s="32"/>
      <c r="O41" s="32" t="s">
        <v>40</v>
      </c>
    </row>
    <row r="42" spans="2:15" x14ac:dyDescent="0.3">
      <c r="C42" s="3" t="s">
        <v>24</v>
      </c>
      <c r="D42" s="3"/>
      <c r="E42" s="28">
        <f>SUM(E35:E41)</f>
        <v>173</v>
      </c>
      <c r="F42" s="27"/>
      <c r="G42" s="28">
        <f>SUM(G35:G41)</f>
        <v>12477</v>
      </c>
      <c r="H42" s="28"/>
      <c r="I42" s="28">
        <f>SUM(I35:I41)</f>
        <v>811</v>
      </c>
      <c r="J42" s="27"/>
      <c r="K42" s="28">
        <f>SUM(K35:K41)</f>
        <v>19</v>
      </c>
      <c r="L42" s="28"/>
      <c r="M42" s="28">
        <f>SUM(M35:M41)</f>
        <v>2</v>
      </c>
      <c r="N42" s="28"/>
      <c r="O42" s="28">
        <f>SUM(O35:O41)</f>
        <v>21</v>
      </c>
    </row>
    <row r="43" spans="2:15" x14ac:dyDescent="0.3">
      <c r="B43" s="3" t="s">
        <v>25</v>
      </c>
      <c r="C43" s="4"/>
      <c r="D43" s="4"/>
      <c r="E43" s="30">
        <f>+E42+E32+E25+E12</f>
        <v>736</v>
      </c>
      <c r="F43" s="29"/>
      <c r="G43" s="30">
        <f>+G42+G32+G25+G12</f>
        <v>52961</v>
      </c>
      <c r="H43" s="29"/>
      <c r="I43" s="30">
        <f>+I42+I32+I25+I12</f>
        <v>1717</v>
      </c>
      <c r="J43" s="29"/>
      <c r="K43" s="30">
        <f>+K42+K32+K25+K12</f>
        <v>88</v>
      </c>
      <c r="L43" s="30"/>
      <c r="M43" s="30">
        <f>+M42+M32+M25+M12</f>
        <v>32</v>
      </c>
      <c r="N43" s="30"/>
      <c r="O43" s="30">
        <f>+O42+O32+O25+O12</f>
        <v>120</v>
      </c>
    </row>
    <row r="44" spans="2:15" ht="57" customHeight="1" x14ac:dyDescent="0.3">
      <c r="B44" s="110" t="s">
        <v>43</v>
      </c>
      <c r="C44" s="110"/>
      <c r="D44" s="110"/>
      <c r="E44" s="110"/>
      <c r="F44" s="110"/>
      <c r="G44" s="110"/>
      <c r="H44" s="110"/>
      <c r="I44" s="110"/>
      <c r="J44" s="110"/>
      <c r="K44" s="110"/>
      <c r="L44" s="110"/>
      <c r="M44" s="110"/>
      <c r="N44" s="110"/>
      <c r="O44" s="110"/>
    </row>
    <row r="47" spans="2:15" ht="15" customHeight="1" x14ac:dyDescent="0.3"/>
  </sheetData>
  <mergeCells count="2">
    <mergeCell ref="B1:D1"/>
    <mergeCell ref="B44:O44"/>
  </mergeCells>
  <pageMargins left="0.7" right="0.7" top="0.75" bottom="0.75" header="0.3" footer="0.3"/>
  <pageSetup orientation="portrait" r:id="rId1"/>
  <ignoredErrors>
    <ignoredError sqref="E5 G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workbookViewId="0">
      <pane ySplit="1" topLeftCell="A2" activePane="bottomLeft" state="frozen"/>
      <selection pane="bottomLeft" activeCell="K42" sqref="K42"/>
    </sheetView>
  </sheetViews>
  <sheetFormatPr defaultRowHeight="14.4" x14ac:dyDescent="0.3"/>
  <cols>
    <col min="1" max="1" width="3" customWidth="1"/>
    <col min="2" max="2" width="1.44140625" customWidth="1"/>
    <col min="3" max="4" width="9.109375" customWidth="1"/>
    <col min="5" max="5" width="5.109375" customWidth="1"/>
    <col min="6" max="6" width="1.5546875" customWidth="1"/>
    <col min="7" max="7" width="10.6640625" customWidth="1"/>
    <col min="8" max="8" width="1.88671875" customWidth="1"/>
    <col min="9" max="9" width="6.6640625" customWidth="1"/>
    <col min="10" max="10" width="0.88671875" customWidth="1"/>
    <col min="11" max="11" width="7.44140625" customWidth="1"/>
    <col min="12" max="12" width="1" customWidth="1"/>
    <col min="13" max="13" width="7.44140625" customWidth="1"/>
    <col min="14" max="14" width="2.44140625" customWidth="1"/>
    <col min="15" max="15" width="6.6640625" customWidth="1"/>
  </cols>
  <sheetData>
    <row r="1" spans="2:15" ht="58.5" customHeight="1" x14ac:dyDescent="0.3">
      <c r="B1" s="109" t="s">
        <v>49</v>
      </c>
      <c r="C1" s="109"/>
      <c r="D1" s="109"/>
      <c r="E1" s="52" t="s">
        <v>18</v>
      </c>
      <c r="F1" s="52"/>
      <c r="G1" s="53" t="s">
        <v>19</v>
      </c>
      <c r="H1" s="52"/>
      <c r="I1" s="52" t="s">
        <v>23</v>
      </c>
      <c r="J1" s="52"/>
      <c r="K1" s="52" t="s">
        <v>21</v>
      </c>
      <c r="L1" s="52"/>
      <c r="M1" s="54" t="s">
        <v>22</v>
      </c>
      <c r="N1" s="54"/>
      <c r="O1" s="52" t="s">
        <v>26</v>
      </c>
    </row>
    <row r="3" spans="2:15" x14ac:dyDescent="0.3">
      <c r="B3" s="68"/>
      <c r="C3" s="68" t="s">
        <v>50</v>
      </c>
      <c r="D3" s="68"/>
      <c r="E3" s="68"/>
      <c r="F3" s="68"/>
      <c r="G3" s="68"/>
      <c r="H3" s="68"/>
      <c r="I3" s="68"/>
      <c r="J3" s="68"/>
      <c r="K3" s="68"/>
      <c r="L3" s="68"/>
      <c r="M3" s="68"/>
      <c r="N3" s="68"/>
      <c r="O3" s="68"/>
    </row>
    <row r="4" spans="2:15" x14ac:dyDescent="0.3">
      <c r="C4" t="s">
        <v>2</v>
      </c>
      <c r="E4" s="12">
        <v>82</v>
      </c>
      <c r="F4" s="11"/>
      <c r="G4" s="13">
        <v>6546</v>
      </c>
      <c r="H4" s="11"/>
      <c r="I4" s="11">
        <v>335</v>
      </c>
      <c r="J4" s="11"/>
      <c r="K4" s="11">
        <v>10</v>
      </c>
      <c r="L4" s="11"/>
      <c r="M4" s="11">
        <v>6</v>
      </c>
      <c r="N4" s="11"/>
      <c r="O4" s="14">
        <f>SUM(K4:M4)</f>
        <v>16</v>
      </c>
    </row>
    <row r="5" spans="2:15" x14ac:dyDescent="0.3">
      <c r="C5" t="s">
        <v>30</v>
      </c>
      <c r="E5" s="15">
        <f>SUM(E6:E9)</f>
        <v>69</v>
      </c>
      <c r="F5" s="11"/>
      <c r="G5" s="13">
        <f>SUM(G6:G9)</f>
        <v>4281</v>
      </c>
      <c r="H5" s="11"/>
      <c r="I5" s="11">
        <v>84</v>
      </c>
      <c r="J5" s="11"/>
      <c r="K5" s="11">
        <f>SUM(K6:K9)</f>
        <v>6</v>
      </c>
      <c r="L5" s="11"/>
      <c r="M5" s="11">
        <f>SUM(M6:M9)</f>
        <v>6</v>
      </c>
      <c r="N5" s="11"/>
      <c r="O5" s="14">
        <f>SUM(K5:M5)</f>
        <v>12</v>
      </c>
    </row>
    <row r="6" spans="2:15" x14ac:dyDescent="0.3">
      <c r="D6" s="44" t="s">
        <v>1</v>
      </c>
      <c r="E6" s="45">
        <v>36</v>
      </c>
      <c r="F6" s="46"/>
      <c r="G6" s="47">
        <v>2421</v>
      </c>
      <c r="H6" s="48"/>
      <c r="I6" s="49" t="s">
        <v>40</v>
      </c>
      <c r="J6" s="48"/>
      <c r="K6" s="46">
        <v>5</v>
      </c>
      <c r="L6" s="46"/>
      <c r="M6" s="46">
        <v>1</v>
      </c>
      <c r="N6" s="46"/>
      <c r="O6" s="50">
        <f>SUM(K6:M6)</f>
        <v>6</v>
      </c>
    </row>
    <row r="7" spans="2:15" x14ac:dyDescent="0.3">
      <c r="D7" s="44" t="s">
        <v>32</v>
      </c>
      <c r="E7" s="45">
        <v>1</v>
      </c>
      <c r="F7" s="46"/>
      <c r="G7" s="47">
        <v>30</v>
      </c>
      <c r="H7" s="48"/>
      <c r="I7" s="49" t="s">
        <v>40</v>
      </c>
      <c r="J7" s="48"/>
      <c r="K7" s="49" t="s">
        <v>40</v>
      </c>
      <c r="L7" s="49"/>
      <c r="M7" s="49" t="s">
        <v>40</v>
      </c>
      <c r="N7" s="49"/>
      <c r="O7" s="49" t="s">
        <v>40</v>
      </c>
    </row>
    <row r="8" spans="2:15" x14ac:dyDescent="0.3">
      <c r="D8" s="44" t="s">
        <v>3</v>
      </c>
      <c r="E8" s="45">
        <v>21</v>
      </c>
      <c r="F8" s="46"/>
      <c r="G8" s="47">
        <v>1302</v>
      </c>
      <c r="H8" s="48"/>
      <c r="I8" s="49" t="s">
        <v>40</v>
      </c>
      <c r="J8" s="48"/>
      <c r="K8" s="46">
        <v>1</v>
      </c>
      <c r="L8" s="46"/>
      <c r="M8" s="46">
        <v>3</v>
      </c>
      <c r="N8" s="46"/>
      <c r="O8" s="50">
        <f>SUM(K8:M8)</f>
        <v>4</v>
      </c>
    </row>
    <row r="9" spans="2:15" x14ac:dyDescent="0.3">
      <c r="D9" s="44" t="s">
        <v>5</v>
      </c>
      <c r="E9" s="45">
        <v>11</v>
      </c>
      <c r="F9" s="46"/>
      <c r="G9" s="47">
        <v>528</v>
      </c>
      <c r="H9" s="48"/>
      <c r="I9" s="49" t="s">
        <v>40</v>
      </c>
      <c r="J9" s="48"/>
      <c r="K9" s="49" t="s">
        <v>40</v>
      </c>
      <c r="L9" s="49"/>
      <c r="M9" s="51">
        <v>2</v>
      </c>
      <c r="N9" s="51"/>
      <c r="O9" s="49" t="s">
        <v>40</v>
      </c>
    </row>
    <row r="10" spans="2:15" x14ac:dyDescent="0.3">
      <c r="C10" s="55" t="s">
        <v>38</v>
      </c>
      <c r="E10" s="87">
        <v>48</v>
      </c>
      <c r="F10" s="88"/>
      <c r="G10" s="89">
        <v>2670</v>
      </c>
      <c r="H10" s="88"/>
      <c r="I10" s="88">
        <v>47</v>
      </c>
      <c r="J10" s="88"/>
      <c r="K10" s="88">
        <v>8</v>
      </c>
      <c r="L10" s="88"/>
      <c r="M10" s="90">
        <v>3</v>
      </c>
      <c r="N10" s="88"/>
      <c r="O10" s="90">
        <f>SUM(K10:M10)</f>
        <v>11</v>
      </c>
    </row>
    <row r="11" spans="2:15" x14ac:dyDescent="0.3">
      <c r="C11" s="55" t="s">
        <v>28</v>
      </c>
      <c r="E11" s="87">
        <v>6</v>
      </c>
      <c r="F11" s="88"/>
      <c r="G11" s="89">
        <v>132</v>
      </c>
      <c r="H11" s="88"/>
      <c r="I11" s="88">
        <v>26</v>
      </c>
      <c r="J11" s="88"/>
      <c r="K11" s="91" t="s">
        <v>40</v>
      </c>
      <c r="L11" s="91" t="s">
        <v>40</v>
      </c>
      <c r="M11" s="91" t="s">
        <v>40</v>
      </c>
      <c r="N11" s="88"/>
      <c r="O11" s="92"/>
    </row>
    <row r="12" spans="2:15" x14ac:dyDescent="0.3">
      <c r="C12" t="s">
        <v>31</v>
      </c>
      <c r="E12" s="12">
        <v>1</v>
      </c>
      <c r="F12" s="11"/>
      <c r="G12" s="13">
        <v>52</v>
      </c>
      <c r="H12" s="11"/>
      <c r="I12" s="32" t="s">
        <v>40</v>
      </c>
      <c r="J12" s="11"/>
      <c r="K12" s="32" t="s">
        <v>40</v>
      </c>
      <c r="L12" s="32"/>
      <c r="M12" s="32" t="s">
        <v>40</v>
      </c>
      <c r="N12" s="32"/>
      <c r="O12" s="32" t="s">
        <v>40</v>
      </c>
    </row>
    <row r="13" spans="2:15" x14ac:dyDescent="0.3">
      <c r="C13" t="s">
        <v>33</v>
      </c>
      <c r="E13" s="12">
        <v>2</v>
      </c>
      <c r="F13" s="11"/>
      <c r="G13" s="13">
        <v>68</v>
      </c>
      <c r="H13" s="11"/>
      <c r="I13" s="32" t="s">
        <v>40</v>
      </c>
      <c r="J13" s="11"/>
      <c r="K13" s="32" t="s">
        <v>40</v>
      </c>
      <c r="L13" s="32"/>
      <c r="M13" s="32" t="s">
        <v>40</v>
      </c>
      <c r="N13" s="32"/>
      <c r="O13" s="32" t="s">
        <v>40</v>
      </c>
    </row>
    <row r="14" spans="2:15" x14ac:dyDescent="0.3">
      <c r="C14" t="s">
        <v>37</v>
      </c>
      <c r="D14" s="38"/>
      <c r="E14" s="41">
        <v>3</v>
      </c>
      <c r="F14" s="42"/>
      <c r="G14" s="43">
        <v>292</v>
      </c>
      <c r="H14" s="39"/>
      <c r="I14" s="40" t="s">
        <v>40</v>
      </c>
      <c r="J14" s="39"/>
      <c r="K14" s="32" t="s">
        <v>40</v>
      </c>
      <c r="L14" s="32"/>
      <c r="M14" s="32" t="s">
        <v>40</v>
      </c>
      <c r="N14" s="32"/>
      <c r="O14" s="32" t="s">
        <v>40</v>
      </c>
    </row>
    <row r="15" spans="2:15" x14ac:dyDescent="0.3">
      <c r="C15" t="s">
        <v>6</v>
      </c>
      <c r="E15" s="12">
        <v>26</v>
      </c>
      <c r="F15" s="11"/>
      <c r="G15" s="13">
        <v>1548</v>
      </c>
      <c r="H15" s="11"/>
      <c r="I15" s="11">
        <v>51</v>
      </c>
      <c r="J15" s="11"/>
      <c r="K15" s="56">
        <v>5</v>
      </c>
      <c r="L15" s="56"/>
      <c r="M15" s="32" t="s">
        <v>40</v>
      </c>
      <c r="N15" s="32"/>
      <c r="O15" s="14">
        <f>SUM(K15:M15)</f>
        <v>5</v>
      </c>
    </row>
    <row r="16" spans="2:15" x14ac:dyDescent="0.3">
      <c r="C16" s="3" t="s">
        <v>24</v>
      </c>
      <c r="D16" s="3"/>
      <c r="E16" s="19">
        <f>+E15+E14+E13+E12+E11+E10+E5+E4</f>
        <v>237</v>
      </c>
      <c r="F16" s="20"/>
      <c r="G16" s="19">
        <f t="shared" ref="G16:L16" si="0">+G15+G14+G13+G12+G11+G10+G5+G4</f>
        <v>15589</v>
      </c>
      <c r="H16" s="19">
        <f t="shared" si="0"/>
        <v>0</v>
      </c>
      <c r="I16" s="19">
        <f>+I15+I11+I10+I5+I4</f>
        <v>543</v>
      </c>
      <c r="J16" s="19">
        <f t="shared" si="0"/>
        <v>0</v>
      </c>
      <c r="K16" s="19">
        <f>+K15+K10+K5+K4</f>
        <v>29</v>
      </c>
      <c r="L16" s="19" t="e">
        <f t="shared" si="0"/>
        <v>#VALUE!</v>
      </c>
      <c r="M16" s="19">
        <f>+M10+M5+M4</f>
        <v>15</v>
      </c>
      <c r="N16" s="19"/>
      <c r="O16" s="19">
        <f>+M16+K16</f>
        <v>44</v>
      </c>
    </row>
    <row r="17" spans="2:15" s="1" customFormat="1" x14ac:dyDescent="0.3">
      <c r="B17"/>
      <c r="C17"/>
      <c r="D17"/>
      <c r="E17"/>
      <c r="F17"/>
      <c r="G17"/>
      <c r="H17"/>
      <c r="I17"/>
      <c r="J17"/>
      <c r="K17"/>
      <c r="L17"/>
      <c r="M17"/>
      <c r="N17"/>
      <c r="O17"/>
    </row>
    <row r="18" spans="2:15" s="1" customFormat="1" x14ac:dyDescent="0.3">
      <c r="B18" s="68"/>
      <c r="C18" s="68" t="s">
        <v>51</v>
      </c>
      <c r="D18" s="68"/>
      <c r="E18" s="68"/>
      <c r="F18" s="68"/>
      <c r="G18" s="68"/>
      <c r="H18" s="68"/>
      <c r="I18" s="68"/>
      <c r="J18" s="68"/>
      <c r="K18" s="68"/>
      <c r="L18" s="68"/>
      <c r="M18" s="68"/>
      <c r="N18" s="68"/>
      <c r="O18" s="68"/>
    </row>
    <row r="19" spans="2:15" x14ac:dyDescent="0.3">
      <c r="C19" t="s">
        <v>4</v>
      </c>
      <c r="E19" s="12">
        <v>25</v>
      </c>
      <c r="F19" s="11"/>
      <c r="G19" s="13">
        <v>891</v>
      </c>
      <c r="H19" s="11"/>
      <c r="I19" s="11">
        <v>27</v>
      </c>
      <c r="J19" s="11"/>
      <c r="K19" s="11">
        <v>2</v>
      </c>
      <c r="L19" s="11"/>
      <c r="M19" s="11">
        <v>0</v>
      </c>
      <c r="N19" s="11"/>
      <c r="O19" s="14">
        <f>SUM(K19:M19)</f>
        <v>2</v>
      </c>
    </row>
    <row r="20" spans="2:15" x14ac:dyDescent="0.3">
      <c r="C20" t="s">
        <v>36</v>
      </c>
      <c r="E20" s="16">
        <v>5</v>
      </c>
      <c r="F20" s="11"/>
      <c r="G20" s="13">
        <v>60</v>
      </c>
      <c r="H20" s="11"/>
      <c r="I20" s="32" t="s">
        <v>40</v>
      </c>
      <c r="J20" s="11"/>
      <c r="K20" s="32" t="s">
        <v>40</v>
      </c>
      <c r="L20" s="32"/>
      <c r="M20" s="32" t="s">
        <v>40</v>
      </c>
      <c r="N20" s="32"/>
      <c r="O20" s="32" t="s">
        <v>40</v>
      </c>
    </row>
    <row r="21" spans="2:15" x14ac:dyDescent="0.3">
      <c r="C21" s="5" t="s">
        <v>35</v>
      </c>
      <c r="D21" s="5"/>
      <c r="E21" s="57">
        <v>12</v>
      </c>
      <c r="F21" s="9"/>
      <c r="G21" s="10">
        <v>852</v>
      </c>
      <c r="H21" s="9"/>
      <c r="I21" s="58" t="s">
        <v>40</v>
      </c>
      <c r="J21" s="9"/>
      <c r="K21" s="58" t="s">
        <v>40</v>
      </c>
      <c r="L21" s="58"/>
      <c r="M21" s="58" t="s">
        <v>40</v>
      </c>
      <c r="N21" s="58"/>
      <c r="O21" s="58" t="s">
        <v>40</v>
      </c>
    </row>
    <row r="22" spans="2:15" x14ac:dyDescent="0.3">
      <c r="C22" s="59" t="s">
        <v>41</v>
      </c>
      <c r="D22" s="5"/>
      <c r="E22" s="60">
        <v>138</v>
      </c>
      <c r="F22" s="9"/>
      <c r="G22" s="60">
        <v>9357</v>
      </c>
      <c r="H22" s="9"/>
      <c r="I22" s="9">
        <v>100</v>
      </c>
      <c r="J22" s="9"/>
      <c r="K22" s="9">
        <v>22</v>
      </c>
      <c r="L22" s="9"/>
      <c r="M22" s="9">
        <v>9</v>
      </c>
      <c r="N22" s="9"/>
      <c r="O22" s="14">
        <f>SUM(K22:M22)</f>
        <v>31</v>
      </c>
    </row>
    <row r="23" spans="2:15" x14ac:dyDescent="0.3">
      <c r="C23" s="55" t="s">
        <v>27</v>
      </c>
      <c r="E23" s="12">
        <v>3</v>
      </c>
      <c r="F23" s="11"/>
      <c r="G23" s="13">
        <v>93</v>
      </c>
      <c r="H23" s="11"/>
      <c r="I23" s="86">
        <v>11</v>
      </c>
      <c r="J23" s="11"/>
      <c r="K23" s="58" t="s">
        <v>40</v>
      </c>
      <c r="L23" s="58" t="s">
        <v>40</v>
      </c>
      <c r="M23" s="58" t="s">
        <v>40</v>
      </c>
      <c r="N23" s="58"/>
      <c r="O23" s="58" t="s">
        <v>40</v>
      </c>
    </row>
    <row r="24" spans="2:15" x14ac:dyDescent="0.3">
      <c r="C24" s="2" t="s">
        <v>35</v>
      </c>
      <c r="D24" s="2"/>
      <c r="E24" s="25">
        <v>4</v>
      </c>
      <c r="F24" s="7"/>
      <c r="G24" s="8">
        <v>204</v>
      </c>
      <c r="H24" s="7"/>
      <c r="I24" s="32" t="s">
        <v>40</v>
      </c>
      <c r="J24" s="7"/>
      <c r="K24" s="58" t="s">
        <v>40</v>
      </c>
      <c r="L24" s="58"/>
      <c r="M24" s="58" t="s">
        <v>40</v>
      </c>
      <c r="N24" s="58"/>
      <c r="O24" s="58" t="s">
        <v>40</v>
      </c>
    </row>
    <row r="25" spans="2:15" x14ac:dyDescent="0.3">
      <c r="C25" s="3" t="s">
        <v>24</v>
      </c>
      <c r="D25" s="3"/>
      <c r="E25" s="19">
        <f>SUM(E19:E24)</f>
        <v>187</v>
      </c>
      <c r="F25" s="20"/>
      <c r="G25" s="19">
        <f>SUM(G19:G24)</f>
        <v>11457</v>
      </c>
      <c r="H25" s="20"/>
      <c r="I25" s="19">
        <f>SUM(I19:I24)</f>
        <v>138</v>
      </c>
      <c r="J25" s="20"/>
      <c r="K25" s="19">
        <f>SUM(K19:K24)</f>
        <v>24</v>
      </c>
      <c r="L25" s="20"/>
      <c r="M25" s="19">
        <f>SUM(M19:M24)</f>
        <v>9</v>
      </c>
      <c r="N25" s="20"/>
      <c r="O25" s="19">
        <f>SUM(O19:O24)</f>
        <v>33</v>
      </c>
    </row>
    <row r="27" spans="2:15" x14ac:dyDescent="0.3">
      <c r="B27" s="68" t="s">
        <v>46</v>
      </c>
      <c r="C27" s="68"/>
      <c r="D27" s="68"/>
      <c r="E27" s="68"/>
      <c r="F27" s="68"/>
      <c r="G27" s="68"/>
      <c r="H27" s="68"/>
      <c r="I27" s="68"/>
      <c r="J27" s="68"/>
      <c r="K27" s="68"/>
      <c r="L27" s="68"/>
      <c r="M27" s="68"/>
      <c r="N27" s="68"/>
      <c r="O27" s="68"/>
    </row>
    <row r="28" spans="2:15" x14ac:dyDescent="0.3">
      <c r="C28" t="s">
        <v>10</v>
      </c>
      <c r="E28" s="32" t="s">
        <v>40</v>
      </c>
      <c r="F28" s="11"/>
      <c r="G28" s="32" t="s">
        <v>40</v>
      </c>
      <c r="H28" s="11"/>
      <c r="I28" s="32" t="s">
        <v>40</v>
      </c>
      <c r="J28" s="11"/>
      <c r="K28" s="32" t="s">
        <v>40</v>
      </c>
      <c r="L28" s="32"/>
      <c r="M28" s="32" t="s">
        <v>40</v>
      </c>
      <c r="N28" s="32"/>
      <c r="O28" s="32" t="s">
        <v>40</v>
      </c>
    </row>
    <row r="29" spans="2:15" x14ac:dyDescent="0.3">
      <c r="C29" t="s">
        <v>11</v>
      </c>
      <c r="E29" s="12">
        <v>56</v>
      </c>
      <c r="F29" s="11"/>
      <c r="G29" s="13">
        <v>5721</v>
      </c>
      <c r="H29" s="11"/>
      <c r="I29" s="11">
        <v>106</v>
      </c>
      <c r="J29" s="11"/>
      <c r="K29" s="11">
        <v>5</v>
      </c>
      <c r="L29" s="11"/>
      <c r="M29" s="11">
        <v>3</v>
      </c>
      <c r="N29" s="11"/>
      <c r="O29" s="14">
        <f>SUM(K29:M29)</f>
        <v>8</v>
      </c>
    </row>
    <row r="30" spans="2:15" x14ac:dyDescent="0.3">
      <c r="C30" t="s">
        <v>13</v>
      </c>
      <c r="E30" s="12">
        <v>27</v>
      </c>
      <c r="F30" s="11"/>
      <c r="G30" s="13">
        <v>2283</v>
      </c>
      <c r="H30" s="11"/>
      <c r="I30" s="11">
        <v>31</v>
      </c>
      <c r="J30" s="11"/>
      <c r="K30" s="11">
        <v>4</v>
      </c>
      <c r="L30" s="11"/>
      <c r="M30" s="11">
        <v>1</v>
      </c>
      <c r="N30" s="11"/>
      <c r="O30" s="14">
        <f>SUM(K30:M30)</f>
        <v>5</v>
      </c>
    </row>
    <row r="31" spans="2:15" x14ac:dyDescent="0.3">
      <c r="C31" s="2" t="s">
        <v>14</v>
      </c>
      <c r="D31" s="2"/>
      <c r="E31" s="25">
        <v>56</v>
      </c>
      <c r="F31" s="7"/>
      <c r="G31" s="8">
        <v>5434</v>
      </c>
      <c r="H31" s="7"/>
      <c r="I31" s="7">
        <v>88</v>
      </c>
      <c r="J31" s="7"/>
      <c r="K31" s="7">
        <v>7</v>
      </c>
      <c r="L31" s="7"/>
      <c r="M31" s="7">
        <v>2</v>
      </c>
      <c r="N31" s="7"/>
      <c r="O31" s="18">
        <f>SUM(K31:M31)</f>
        <v>9</v>
      </c>
    </row>
    <row r="32" spans="2:15" x14ac:dyDescent="0.3">
      <c r="C32" s="3" t="s">
        <v>24</v>
      </c>
      <c r="D32" s="3"/>
      <c r="E32" s="20">
        <f>SUM(E29:E31)</f>
        <v>139</v>
      </c>
      <c r="F32" s="26"/>
      <c r="G32" s="28">
        <f>SUM(G29:G31)</f>
        <v>13438</v>
      </c>
      <c r="H32" s="26"/>
      <c r="I32" s="20">
        <f>SUM(I29:I31)</f>
        <v>225</v>
      </c>
      <c r="J32" s="26"/>
      <c r="K32" s="20">
        <f>SUM(K29:K31)</f>
        <v>16</v>
      </c>
      <c r="L32" s="20"/>
      <c r="M32" s="20">
        <f>SUM(M29:M31)</f>
        <v>6</v>
      </c>
      <c r="N32" s="20"/>
      <c r="O32" s="20">
        <f>SUM(O29:O31)</f>
        <v>22</v>
      </c>
    </row>
    <row r="33" spans="2:15" x14ac:dyDescent="0.3">
      <c r="E33" s="12"/>
      <c r="F33" s="11"/>
      <c r="G33" s="13"/>
      <c r="H33" s="11"/>
      <c r="I33" s="11"/>
      <c r="J33" s="11"/>
      <c r="K33" s="11"/>
      <c r="L33" s="11"/>
      <c r="M33" s="11"/>
      <c r="N33" s="11"/>
      <c r="O33" s="14"/>
    </row>
    <row r="34" spans="2:15" x14ac:dyDescent="0.3">
      <c r="B34" s="67"/>
      <c r="C34" s="68" t="s">
        <v>48</v>
      </c>
      <c r="D34" s="68"/>
      <c r="E34" s="69"/>
      <c r="F34" s="70"/>
      <c r="G34" s="71"/>
      <c r="H34" s="70"/>
      <c r="I34" s="70"/>
      <c r="J34" s="70"/>
      <c r="K34" s="70"/>
      <c r="L34" s="70"/>
      <c r="M34" s="70"/>
      <c r="N34" s="70"/>
      <c r="O34" s="72"/>
    </row>
    <row r="35" spans="2:15" x14ac:dyDescent="0.3">
      <c r="C35" t="s">
        <v>9</v>
      </c>
      <c r="E35" s="12">
        <v>6</v>
      </c>
      <c r="F35" s="11"/>
      <c r="G35" s="13">
        <v>708</v>
      </c>
      <c r="H35" s="11"/>
      <c r="I35" s="32" t="s">
        <v>40</v>
      </c>
      <c r="J35" s="11"/>
      <c r="K35" s="32" t="s">
        <v>40</v>
      </c>
      <c r="L35" s="32"/>
      <c r="M35" s="32" t="s">
        <v>40</v>
      </c>
      <c r="N35" s="32"/>
      <c r="O35" s="32" t="s">
        <v>40</v>
      </c>
    </row>
    <row r="36" spans="2:15" x14ac:dyDescent="0.3">
      <c r="C36" t="s">
        <v>47</v>
      </c>
      <c r="E36" s="32" t="s">
        <v>40</v>
      </c>
      <c r="F36" s="11"/>
      <c r="G36" s="32" t="s">
        <v>40</v>
      </c>
      <c r="H36" s="11"/>
      <c r="I36" s="32" t="s">
        <v>40</v>
      </c>
      <c r="J36" s="11"/>
      <c r="K36" s="32" t="s">
        <v>40</v>
      </c>
      <c r="L36" s="32"/>
      <c r="M36" s="32" t="s">
        <v>40</v>
      </c>
      <c r="N36" s="32"/>
      <c r="O36" s="32" t="s">
        <v>40</v>
      </c>
    </row>
    <row r="37" spans="2:15" x14ac:dyDescent="0.3">
      <c r="C37" t="s">
        <v>15</v>
      </c>
      <c r="E37" s="12">
        <v>105</v>
      </c>
      <c r="F37" s="11"/>
      <c r="G37" s="13">
        <v>7989</v>
      </c>
      <c r="H37" s="11"/>
      <c r="I37" s="11">
        <v>639</v>
      </c>
      <c r="J37" s="11"/>
      <c r="K37" s="11">
        <v>13</v>
      </c>
      <c r="L37" s="11"/>
      <c r="M37" s="11">
        <v>2</v>
      </c>
      <c r="N37" s="11"/>
      <c r="O37" s="14">
        <f>SUM(K37:M37)</f>
        <v>15</v>
      </c>
    </row>
    <row r="38" spans="2:15" x14ac:dyDescent="0.3">
      <c r="C38" t="s">
        <v>16</v>
      </c>
      <c r="E38" s="12">
        <v>28</v>
      </c>
      <c r="F38" s="11"/>
      <c r="G38" s="13">
        <v>2031</v>
      </c>
      <c r="H38" s="11"/>
      <c r="I38" s="11">
        <v>93</v>
      </c>
      <c r="J38" s="11"/>
      <c r="K38" s="11">
        <v>6</v>
      </c>
      <c r="L38" s="11"/>
      <c r="M38" s="11">
        <v>0</v>
      </c>
      <c r="N38" s="11"/>
      <c r="O38" s="14">
        <f>SUM(K38:M38)</f>
        <v>6</v>
      </c>
    </row>
    <row r="39" spans="2:15" x14ac:dyDescent="0.3">
      <c r="C39" t="s">
        <v>17</v>
      </c>
      <c r="E39" s="12">
        <v>28</v>
      </c>
      <c r="F39" s="11"/>
      <c r="G39" s="13">
        <v>1272</v>
      </c>
      <c r="H39" s="11"/>
      <c r="I39" s="11">
        <v>37</v>
      </c>
      <c r="J39" s="11"/>
      <c r="K39" s="32" t="s">
        <v>40</v>
      </c>
      <c r="L39" s="32"/>
      <c r="M39" s="32" t="s">
        <v>40</v>
      </c>
      <c r="N39" s="32"/>
      <c r="O39" s="32" t="s">
        <v>40</v>
      </c>
    </row>
    <row r="40" spans="2:15" x14ac:dyDescent="0.3">
      <c r="C40" s="5" t="s">
        <v>29</v>
      </c>
      <c r="D40" s="5"/>
      <c r="E40" s="31"/>
      <c r="F40" s="9"/>
      <c r="G40" s="32" t="s">
        <v>40</v>
      </c>
      <c r="H40" s="9"/>
      <c r="I40" s="9">
        <v>42</v>
      </c>
      <c r="J40" s="9"/>
      <c r="K40" s="32" t="s">
        <v>40</v>
      </c>
      <c r="L40" s="32"/>
      <c r="M40" s="32" t="s">
        <v>40</v>
      </c>
      <c r="N40" s="32"/>
      <c r="O40" s="32" t="s">
        <v>40</v>
      </c>
    </row>
    <row r="41" spans="2:15" x14ac:dyDescent="0.3">
      <c r="C41" s="5" t="s">
        <v>39</v>
      </c>
      <c r="D41" s="5"/>
      <c r="E41" s="31">
        <v>6</v>
      </c>
      <c r="F41" s="9"/>
      <c r="G41" s="10">
        <v>477</v>
      </c>
      <c r="H41" s="9"/>
      <c r="I41" s="58" t="s">
        <v>40</v>
      </c>
      <c r="J41" s="9"/>
      <c r="K41" s="32" t="s">
        <v>40</v>
      </c>
      <c r="L41" s="32"/>
      <c r="M41" s="32" t="s">
        <v>40</v>
      </c>
      <c r="N41" s="32"/>
      <c r="O41" s="32" t="s">
        <v>40</v>
      </c>
    </row>
    <row r="42" spans="2:15" x14ac:dyDescent="0.3">
      <c r="C42" s="3" t="s">
        <v>24</v>
      </c>
      <c r="D42" s="3"/>
      <c r="E42" s="28">
        <f>SUM(E35:E41)</f>
        <v>173</v>
      </c>
      <c r="F42" s="27"/>
      <c r="G42" s="28">
        <f>SUM(G35:G41)</f>
        <v>12477</v>
      </c>
      <c r="H42" s="28"/>
      <c r="I42" s="28">
        <f>SUM(I35:I41)</f>
        <v>811</v>
      </c>
      <c r="J42" s="27"/>
      <c r="K42" s="28">
        <f>SUM(K35:K41)</f>
        <v>19</v>
      </c>
      <c r="L42" s="28"/>
      <c r="M42" s="28">
        <f>SUM(M35:M41)</f>
        <v>2</v>
      </c>
      <c r="N42" s="28"/>
      <c r="O42" s="28">
        <f>SUM(O35:O41)</f>
        <v>21</v>
      </c>
    </row>
    <row r="43" spans="2:15" x14ac:dyDescent="0.3">
      <c r="B43" s="3" t="s">
        <v>25</v>
      </c>
      <c r="C43" s="4"/>
      <c r="D43" s="4"/>
      <c r="E43" s="30">
        <f>+E42+E32+E25+E16</f>
        <v>736</v>
      </c>
      <c r="F43" s="29"/>
      <c r="G43" s="30">
        <f>+G42+G32+G25+G16</f>
        <v>52961</v>
      </c>
      <c r="H43" s="29"/>
      <c r="I43" s="30">
        <f>+I42+I32+I25+I16</f>
        <v>1717</v>
      </c>
      <c r="J43" s="29"/>
      <c r="K43" s="30">
        <f>+K42+K32+K25+K16</f>
        <v>88</v>
      </c>
      <c r="L43" s="30"/>
      <c r="M43" s="30">
        <f>+M42+M32+M25+M16</f>
        <v>32</v>
      </c>
      <c r="N43" s="30"/>
      <c r="O43" s="30">
        <f>+O42+O32+O25+O16</f>
        <v>120</v>
      </c>
    </row>
    <row r="44" spans="2:15" ht="57" customHeight="1" x14ac:dyDescent="0.3">
      <c r="B44" s="110" t="s">
        <v>43</v>
      </c>
      <c r="C44" s="110"/>
      <c r="D44" s="110"/>
      <c r="E44" s="110"/>
      <c r="F44" s="110"/>
      <c r="G44" s="110"/>
      <c r="H44" s="110"/>
      <c r="I44" s="110"/>
      <c r="J44" s="110"/>
      <c r="K44" s="110"/>
      <c r="L44" s="110"/>
      <c r="M44" s="110"/>
      <c r="N44" s="110"/>
      <c r="O44" s="110"/>
    </row>
    <row r="47" spans="2:15" ht="15" customHeight="1" x14ac:dyDescent="0.3"/>
  </sheetData>
  <mergeCells count="2">
    <mergeCell ref="B1:D1"/>
    <mergeCell ref="B44:O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workbookViewId="0">
      <pane ySplit="1" topLeftCell="A2" activePane="bottomLeft" state="frozen"/>
      <selection pane="bottomLeft" activeCell="Q20" sqref="Q20"/>
    </sheetView>
  </sheetViews>
  <sheetFormatPr defaultRowHeight="14.4" x14ac:dyDescent="0.3"/>
  <cols>
    <col min="1" max="1" width="9.44140625" customWidth="1"/>
    <col min="2" max="2" width="1.44140625" customWidth="1"/>
    <col min="3" max="4" width="9.109375" customWidth="1"/>
    <col min="5" max="5" width="5.109375" customWidth="1"/>
    <col min="6" max="6" width="1.5546875" customWidth="1"/>
    <col min="7" max="7" width="10.6640625" customWidth="1"/>
    <col min="8" max="8" width="1.88671875" customWidth="1"/>
    <col min="9" max="9" width="6.6640625" customWidth="1"/>
    <col min="10" max="10" width="0.88671875" customWidth="1"/>
    <col min="11" max="11" width="7.44140625" customWidth="1"/>
    <col min="12" max="12" width="1" customWidth="1"/>
    <col min="13" max="13" width="7.44140625" customWidth="1"/>
    <col min="14" max="14" width="2.44140625" customWidth="1"/>
    <col min="15" max="15" width="6.6640625" customWidth="1"/>
  </cols>
  <sheetData>
    <row r="1" spans="2:15" ht="78.75" customHeight="1" x14ac:dyDescent="0.3">
      <c r="B1" s="109" t="s">
        <v>49</v>
      </c>
      <c r="C1" s="109"/>
      <c r="D1" s="109"/>
      <c r="E1" s="52" t="s">
        <v>18</v>
      </c>
      <c r="F1" s="52"/>
      <c r="G1" s="53" t="s">
        <v>19</v>
      </c>
      <c r="H1" s="52"/>
      <c r="I1" s="52" t="s">
        <v>23</v>
      </c>
      <c r="J1" s="52"/>
      <c r="K1" s="52" t="s">
        <v>21</v>
      </c>
      <c r="L1" s="52"/>
      <c r="M1" s="54" t="s">
        <v>22</v>
      </c>
      <c r="N1" s="54"/>
      <c r="O1" s="52" t="s">
        <v>26</v>
      </c>
    </row>
    <row r="3" spans="2:15" x14ac:dyDescent="0.3">
      <c r="B3" s="74"/>
      <c r="C3" s="74" t="s">
        <v>53</v>
      </c>
      <c r="D3" s="74"/>
      <c r="E3" s="74"/>
      <c r="F3" s="74"/>
      <c r="G3" s="74"/>
      <c r="H3" s="74"/>
      <c r="I3" s="74"/>
      <c r="J3" s="74"/>
      <c r="K3" s="74"/>
      <c r="L3" s="74"/>
      <c r="M3" s="74"/>
      <c r="N3" s="74"/>
      <c r="O3" s="74"/>
    </row>
    <row r="4" spans="2:15" x14ac:dyDescent="0.3">
      <c r="C4" t="s">
        <v>2</v>
      </c>
      <c r="E4" s="12">
        <v>82</v>
      </c>
      <c r="F4" s="11"/>
      <c r="G4" s="13">
        <v>6546</v>
      </c>
      <c r="H4" s="11"/>
      <c r="I4" s="11">
        <v>335</v>
      </c>
      <c r="J4" s="11"/>
      <c r="K4" s="11">
        <v>10</v>
      </c>
      <c r="L4" s="11"/>
      <c r="M4" s="11">
        <v>6</v>
      </c>
      <c r="N4" s="11"/>
      <c r="O4" s="14">
        <f>SUM(K4:M4)</f>
        <v>16</v>
      </c>
    </row>
    <row r="5" spans="2:15" x14ac:dyDescent="0.3">
      <c r="C5" t="s">
        <v>30</v>
      </c>
      <c r="E5" s="15">
        <f>SUM(E6:E9)</f>
        <v>69</v>
      </c>
      <c r="F5" s="11"/>
      <c r="G5" s="13">
        <f>SUM(G6:G9)</f>
        <v>4281</v>
      </c>
      <c r="H5" s="11"/>
      <c r="I5" s="11">
        <v>84</v>
      </c>
      <c r="J5" s="11"/>
      <c r="K5" s="11">
        <f>SUM(K6:K9)</f>
        <v>6</v>
      </c>
      <c r="L5" s="11"/>
      <c r="M5" s="11">
        <f>SUM(M6:M9)</f>
        <v>6</v>
      </c>
      <c r="N5" s="11"/>
      <c r="O5" s="14">
        <f>SUM(K5:M5)</f>
        <v>12</v>
      </c>
    </row>
    <row r="6" spans="2:15" x14ac:dyDescent="0.3">
      <c r="D6" s="44" t="s">
        <v>1</v>
      </c>
      <c r="E6" s="45">
        <v>36</v>
      </c>
      <c r="F6" s="46"/>
      <c r="G6" s="47">
        <v>2421</v>
      </c>
      <c r="H6" s="48"/>
      <c r="I6" s="49" t="s">
        <v>40</v>
      </c>
      <c r="J6" s="48"/>
      <c r="K6" s="46">
        <v>5</v>
      </c>
      <c r="L6" s="46"/>
      <c r="M6" s="46">
        <v>1</v>
      </c>
      <c r="N6" s="46"/>
      <c r="O6" s="50">
        <f>SUM(K6:M6)</f>
        <v>6</v>
      </c>
    </row>
    <row r="7" spans="2:15" x14ac:dyDescent="0.3">
      <c r="D7" s="44" t="s">
        <v>32</v>
      </c>
      <c r="E7" s="45">
        <v>1</v>
      </c>
      <c r="F7" s="46"/>
      <c r="G7" s="47">
        <v>30</v>
      </c>
      <c r="H7" s="48"/>
      <c r="I7" s="49" t="s">
        <v>40</v>
      </c>
      <c r="J7" s="48"/>
      <c r="K7" s="49" t="s">
        <v>40</v>
      </c>
      <c r="L7" s="49"/>
      <c r="M7" s="49" t="s">
        <v>40</v>
      </c>
      <c r="N7" s="49"/>
      <c r="O7" s="49" t="s">
        <v>40</v>
      </c>
    </row>
    <row r="8" spans="2:15" x14ac:dyDescent="0.3">
      <c r="D8" s="44" t="s">
        <v>3</v>
      </c>
      <c r="E8" s="45">
        <v>21</v>
      </c>
      <c r="F8" s="46"/>
      <c r="G8" s="47">
        <v>1302</v>
      </c>
      <c r="H8" s="48"/>
      <c r="I8" s="49" t="s">
        <v>40</v>
      </c>
      <c r="J8" s="48"/>
      <c r="K8" s="46">
        <v>1</v>
      </c>
      <c r="L8" s="46"/>
      <c r="M8" s="46">
        <v>3</v>
      </c>
      <c r="N8" s="46"/>
      <c r="O8" s="50">
        <f>SUM(K8:M8)</f>
        <v>4</v>
      </c>
    </row>
    <row r="9" spans="2:15" x14ac:dyDescent="0.3">
      <c r="D9" s="44" t="s">
        <v>5</v>
      </c>
      <c r="E9" s="45">
        <v>11</v>
      </c>
      <c r="F9" s="46"/>
      <c r="G9" s="47">
        <v>528</v>
      </c>
      <c r="H9" s="48"/>
      <c r="I9" s="49" t="s">
        <v>40</v>
      </c>
      <c r="J9" s="48"/>
      <c r="K9" s="49" t="s">
        <v>40</v>
      </c>
      <c r="L9" s="49"/>
      <c r="M9" s="51">
        <v>2</v>
      </c>
      <c r="N9" s="51"/>
      <c r="O9" s="49" t="s">
        <v>40</v>
      </c>
    </row>
    <row r="10" spans="2:15" x14ac:dyDescent="0.3">
      <c r="C10" s="55" t="s">
        <v>38</v>
      </c>
      <c r="E10" s="87">
        <v>48</v>
      </c>
      <c r="F10" s="88"/>
      <c r="G10" s="89">
        <v>2670</v>
      </c>
      <c r="H10" s="88"/>
      <c r="I10" s="88">
        <v>47</v>
      </c>
      <c r="J10" s="88"/>
      <c r="K10" s="88">
        <v>8</v>
      </c>
      <c r="L10" s="88"/>
      <c r="M10" s="90">
        <v>3</v>
      </c>
      <c r="N10" s="88"/>
      <c r="O10" s="90">
        <f>SUM(K10:M10)</f>
        <v>11</v>
      </c>
    </row>
    <row r="11" spans="2:15" x14ac:dyDescent="0.3">
      <c r="C11" s="55" t="s">
        <v>28</v>
      </c>
      <c r="E11" s="87">
        <v>6</v>
      </c>
      <c r="F11" s="88"/>
      <c r="G11" s="89">
        <v>132</v>
      </c>
      <c r="H11" s="88"/>
      <c r="I11" s="88">
        <v>26</v>
      </c>
      <c r="J11" s="88"/>
      <c r="K11" s="91" t="s">
        <v>40</v>
      </c>
      <c r="L11" s="91" t="s">
        <v>40</v>
      </c>
      <c r="M11" s="91" t="s">
        <v>40</v>
      </c>
      <c r="N11" s="88"/>
      <c r="O11" s="92"/>
    </row>
    <row r="12" spans="2:15" x14ac:dyDescent="0.3">
      <c r="C12" s="3"/>
      <c r="D12" s="3"/>
      <c r="E12" s="19">
        <f>+E11+E10+E5+E4</f>
        <v>205</v>
      </c>
      <c r="F12" s="20"/>
      <c r="G12" s="19">
        <f>+G11+G10+G5+G4</f>
        <v>13629</v>
      </c>
      <c r="H12" s="19"/>
      <c r="I12" s="19">
        <f>+I11+I10+I5+I4</f>
        <v>492</v>
      </c>
      <c r="J12" s="19"/>
      <c r="K12" s="19">
        <f>+K10+K5+K4</f>
        <v>24</v>
      </c>
      <c r="L12" s="19"/>
      <c r="M12" s="19">
        <f>+M10+M5+M4</f>
        <v>15</v>
      </c>
      <c r="N12" s="19"/>
      <c r="O12" s="19">
        <f>+M12+K12</f>
        <v>39</v>
      </c>
    </row>
    <row r="14" spans="2:15" x14ac:dyDescent="0.3">
      <c r="B14" s="74"/>
      <c r="C14" s="74" t="s">
        <v>51</v>
      </c>
      <c r="D14" s="74"/>
      <c r="E14" s="74"/>
      <c r="F14" s="74"/>
      <c r="G14" s="74"/>
      <c r="H14" s="74"/>
      <c r="I14" s="74"/>
      <c r="J14" s="74"/>
      <c r="K14" s="74"/>
      <c r="L14" s="74"/>
      <c r="M14" s="74"/>
      <c r="N14" s="74"/>
      <c r="O14" s="74"/>
    </row>
    <row r="15" spans="2:15" x14ac:dyDescent="0.3">
      <c r="C15" t="s">
        <v>4</v>
      </c>
      <c r="E15" s="12">
        <v>25</v>
      </c>
      <c r="F15" s="11"/>
      <c r="G15" s="13">
        <v>891</v>
      </c>
      <c r="H15" s="11"/>
      <c r="I15" s="11">
        <v>27</v>
      </c>
      <c r="J15" s="11"/>
      <c r="K15" s="11">
        <v>2</v>
      </c>
      <c r="L15" s="11"/>
      <c r="M15" s="11">
        <v>0</v>
      </c>
      <c r="N15" s="11"/>
      <c r="O15" s="14">
        <f>SUM(K15:M15)</f>
        <v>2</v>
      </c>
    </row>
    <row r="16" spans="2:15" x14ac:dyDescent="0.3">
      <c r="C16" t="s">
        <v>36</v>
      </c>
      <c r="E16" s="16">
        <v>5</v>
      </c>
      <c r="F16" s="11"/>
      <c r="G16" s="13">
        <v>60</v>
      </c>
      <c r="H16" s="11"/>
      <c r="I16" s="32" t="s">
        <v>40</v>
      </c>
      <c r="J16" s="11"/>
      <c r="K16" s="32" t="s">
        <v>40</v>
      </c>
      <c r="L16" s="32"/>
      <c r="M16" s="32" t="s">
        <v>40</v>
      </c>
      <c r="N16" s="32"/>
      <c r="O16" s="32" t="s">
        <v>40</v>
      </c>
    </row>
    <row r="17" spans="2:15" s="1" customFormat="1" x14ac:dyDescent="0.3">
      <c r="B17"/>
      <c r="C17" s="5" t="s">
        <v>35</v>
      </c>
      <c r="D17" s="5"/>
      <c r="E17" s="57">
        <v>12</v>
      </c>
      <c r="F17" s="9"/>
      <c r="G17" s="10">
        <v>852</v>
      </c>
      <c r="H17" s="9"/>
      <c r="I17" s="58" t="s">
        <v>40</v>
      </c>
      <c r="J17" s="9"/>
      <c r="K17" s="58" t="s">
        <v>40</v>
      </c>
      <c r="L17" s="58"/>
      <c r="M17" s="58" t="s">
        <v>40</v>
      </c>
      <c r="N17" s="58"/>
      <c r="O17" s="58" t="s">
        <v>40</v>
      </c>
    </row>
    <row r="18" spans="2:15" s="1" customFormat="1" x14ac:dyDescent="0.3">
      <c r="B18"/>
      <c r="C18" s="59" t="s">
        <v>41</v>
      </c>
      <c r="D18" s="5"/>
      <c r="E18" s="60">
        <v>138</v>
      </c>
      <c r="F18" s="9"/>
      <c r="G18" s="60">
        <v>9357</v>
      </c>
      <c r="H18" s="9"/>
      <c r="I18" s="9">
        <v>100</v>
      </c>
      <c r="J18" s="9"/>
      <c r="K18" s="9">
        <v>22</v>
      </c>
      <c r="L18" s="9"/>
      <c r="M18" s="9">
        <v>9</v>
      </c>
      <c r="N18" s="9"/>
      <c r="O18" s="14">
        <f>SUM(K18:M18)</f>
        <v>31</v>
      </c>
    </row>
    <row r="19" spans="2:15" x14ac:dyDescent="0.3">
      <c r="C19" s="55" t="s">
        <v>27</v>
      </c>
      <c r="E19" s="12">
        <v>3</v>
      </c>
      <c r="F19" s="11"/>
      <c r="G19" s="13">
        <v>93</v>
      </c>
      <c r="H19" s="11"/>
      <c r="I19" s="88">
        <v>11</v>
      </c>
      <c r="J19" s="88"/>
      <c r="K19" s="58" t="s">
        <v>40</v>
      </c>
      <c r="L19" s="58" t="s">
        <v>40</v>
      </c>
      <c r="M19" s="58" t="s">
        <v>40</v>
      </c>
      <c r="N19" s="58"/>
      <c r="O19" s="58" t="s">
        <v>40</v>
      </c>
    </row>
    <row r="20" spans="2:15" x14ac:dyDescent="0.3">
      <c r="C20" s="2" t="s">
        <v>35</v>
      </c>
      <c r="D20" s="2"/>
      <c r="E20" s="25">
        <v>4</v>
      </c>
      <c r="F20" s="7"/>
      <c r="G20" s="8">
        <v>204</v>
      </c>
      <c r="H20" s="7"/>
      <c r="I20" s="32" t="s">
        <v>40</v>
      </c>
      <c r="J20" s="7"/>
      <c r="K20" s="58" t="s">
        <v>40</v>
      </c>
      <c r="L20" s="58"/>
      <c r="M20" s="58" t="s">
        <v>40</v>
      </c>
      <c r="N20" s="58"/>
      <c r="O20" s="58" t="s">
        <v>40</v>
      </c>
    </row>
    <row r="21" spans="2:15" x14ac:dyDescent="0.3">
      <c r="C21" s="3" t="s">
        <v>24</v>
      </c>
      <c r="D21" s="3"/>
      <c r="E21" s="19">
        <f>SUM(E15:E20)</f>
        <v>187</v>
      </c>
      <c r="F21" s="20"/>
      <c r="G21" s="19">
        <f>SUM(G15:G20)</f>
        <v>11457</v>
      </c>
      <c r="H21" s="20"/>
      <c r="I21" s="19">
        <f>SUM(I15:I20)</f>
        <v>138</v>
      </c>
      <c r="J21" s="20"/>
      <c r="K21" s="19">
        <f>SUM(K15:K20)</f>
        <v>24</v>
      </c>
      <c r="L21" s="20"/>
      <c r="M21" s="19">
        <f>SUM(M15:M20)</f>
        <v>9</v>
      </c>
      <c r="N21" s="20"/>
      <c r="O21" s="19">
        <f>SUM(O15:O20)</f>
        <v>33</v>
      </c>
    </row>
    <row r="23" spans="2:15" x14ac:dyDescent="0.3">
      <c r="B23" s="74" t="s">
        <v>52</v>
      </c>
      <c r="C23" s="74"/>
      <c r="D23" s="74"/>
      <c r="E23" s="74"/>
      <c r="F23" s="74"/>
      <c r="G23" s="74"/>
      <c r="H23" s="74"/>
      <c r="I23" s="74"/>
      <c r="J23" s="74"/>
      <c r="K23" s="74"/>
      <c r="L23" s="74"/>
      <c r="M23" s="74"/>
      <c r="N23" s="74"/>
      <c r="O23" s="74"/>
    </row>
    <row r="24" spans="2:15" x14ac:dyDescent="0.3">
      <c r="B24" s="73"/>
      <c r="C24" t="s">
        <v>10</v>
      </c>
      <c r="E24" s="32" t="s">
        <v>40</v>
      </c>
      <c r="F24" s="11"/>
      <c r="G24" s="32" t="s">
        <v>40</v>
      </c>
      <c r="H24" s="11"/>
      <c r="I24" s="32" t="s">
        <v>40</v>
      </c>
      <c r="J24" s="11"/>
      <c r="K24" s="32" t="s">
        <v>40</v>
      </c>
      <c r="L24" s="32"/>
      <c r="M24" s="32" t="s">
        <v>40</v>
      </c>
      <c r="N24" s="32"/>
      <c r="O24" s="32" t="s">
        <v>40</v>
      </c>
    </row>
    <row r="25" spans="2:15" x14ac:dyDescent="0.3">
      <c r="B25" s="73"/>
      <c r="C25" t="s">
        <v>11</v>
      </c>
      <c r="E25" s="12">
        <v>56</v>
      </c>
      <c r="F25" s="11"/>
      <c r="G25" s="13">
        <v>5721</v>
      </c>
      <c r="H25" s="11"/>
      <c r="I25" s="11">
        <v>106</v>
      </c>
      <c r="J25" s="11"/>
      <c r="K25" s="11">
        <v>5</v>
      </c>
      <c r="L25" s="11"/>
      <c r="M25" s="11">
        <v>3</v>
      </c>
      <c r="N25" s="11"/>
      <c r="O25" s="14">
        <f>SUM(K25:M25)</f>
        <v>8</v>
      </c>
    </row>
    <row r="26" spans="2:15" x14ac:dyDescent="0.3">
      <c r="B26" s="73"/>
      <c r="C26" t="s">
        <v>13</v>
      </c>
      <c r="E26" s="12">
        <v>27</v>
      </c>
      <c r="F26" s="11"/>
      <c r="G26" s="13">
        <v>2283</v>
      </c>
      <c r="H26" s="11"/>
      <c r="I26" s="11">
        <v>31</v>
      </c>
      <c r="J26" s="11"/>
      <c r="K26" s="11">
        <v>4</v>
      </c>
      <c r="L26" s="11"/>
      <c r="M26" s="11">
        <v>1</v>
      </c>
      <c r="N26" s="11"/>
      <c r="O26" s="14">
        <f>SUM(K26:M26)</f>
        <v>5</v>
      </c>
    </row>
    <row r="27" spans="2:15" x14ac:dyDescent="0.3">
      <c r="B27" s="73"/>
      <c r="C27" s="5" t="s">
        <v>14</v>
      </c>
      <c r="D27" s="5"/>
      <c r="E27" s="31">
        <v>56</v>
      </c>
      <c r="F27" s="9"/>
      <c r="G27" s="10">
        <v>5434</v>
      </c>
      <c r="H27" s="9"/>
      <c r="I27" s="9">
        <v>88</v>
      </c>
      <c r="J27" s="9"/>
      <c r="K27" s="9">
        <v>7</v>
      </c>
      <c r="L27" s="9"/>
      <c r="M27" s="9">
        <v>2</v>
      </c>
      <c r="N27" s="9"/>
      <c r="O27" s="14">
        <f>SUM(K27:M27)</f>
        <v>9</v>
      </c>
    </row>
    <row r="28" spans="2:15" x14ac:dyDescent="0.3">
      <c r="C28" s="5" t="s">
        <v>31</v>
      </c>
      <c r="D28" s="5"/>
      <c r="E28" s="31">
        <v>1</v>
      </c>
      <c r="F28" s="9"/>
      <c r="G28" s="10">
        <v>52</v>
      </c>
      <c r="H28" s="9"/>
      <c r="I28" s="58" t="s">
        <v>40</v>
      </c>
      <c r="J28" s="9"/>
      <c r="K28" s="58" t="s">
        <v>40</v>
      </c>
      <c r="L28" s="58"/>
      <c r="M28" s="58" t="s">
        <v>40</v>
      </c>
      <c r="N28" s="58"/>
      <c r="O28" s="58" t="s">
        <v>40</v>
      </c>
    </row>
    <row r="29" spans="2:15" x14ac:dyDescent="0.3">
      <c r="C29" t="s">
        <v>33</v>
      </c>
      <c r="E29" s="12">
        <v>2</v>
      </c>
      <c r="F29" s="11"/>
      <c r="G29" s="13">
        <v>68</v>
      </c>
      <c r="H29" s="11"/>
      <c r="I29" s="32" t="s">
        <v>40</v>
      </c>
      <c r="J29" s="11"/>
      <c r="K29" s="32" t="s">
        <v>40</v>
      </c>
      <c r="L29" s="32"/>
      <c r="M29" s="32" t="s">
        <v>40</v>
      </c>
      <c r="N29" s="32"/>
      <c r="O29" s="32" t="s">
        <v>40</v>
      </c>
    </row>
    <row r="30" spans="2:15" x14ac:dyDescent="0.3">
      <c r="C30" t="s">
        <v>37</v>
      </c>
      <c r="D30" s="38"/>
      <c r="E30" s="41">
        <v>3</v>
      </c>
      <c r="F30" s="42"/>
      <c r="G30" s="43">
        <v>292</v>
      </c>
      <c r="H30" s="39"/>
      <c r="I30" s="40" t="s">
        <v>40</v>
      </c>
      <c r="J30" s="39"/>
      <c r="K30" s="32" t="s">
        <v>40</v>
      </c>
      <c r="L30" s="32"/>
      <c r="M30" s="32" t="s">
        <v>40</v>
      </c>
      <c r="N30" s="32"/>
      <c r="O30" s="32" t="s">
        <v>40</v>
      </c>
    </row>
    <row r="31" spans="2:15" x14ac:dyDescent="0.3">
      <c r="C31" t="s">
        <v>6</v>
      </c>
      <c r="E31" s="12">
        <v>26</v>
      </c>
      <c r="F31" s="11"/>
      <c r="G31" s="13">
        <v>1548</v>
      </c>
      <c r="H31" s="11"/>
      <c r="I31" s="11">
        <v>51</v>
      </c>
      <c r="J31" s="11"/>
      <c r="K31" s="56">
        <v>5</v>
      </c>
      <c r="L31" s="56"/>
      <c r="M31" s="32" t="s">
        <v>40</v>
      </c>
      <c r="N31" s="32"/>
      <c r="O31" s="14">
        <f>SUM(K31:M31)</f>
        <v>5</v>
      </c>
    </row>
    <row r="32" spans="2:15" x14ac:dyDescent="0.3">
      <c r="C32" s="3"/>
      <c r="D32" s="3"/>
      <c r="E32" s="20">
        <f>SUM(E24:E31)</f>
        <v>171</v>
      </c>
      <c r="F32" s="26"/>
      <c r="G32" s="28">
        <f>SUM(G24:G31)</f>
        <v>15398</v>
      </c>
      <c r="H32" s="26"/>
      <c r="I32" s="20">
        <f>SUM(I24:I31)</f>
        <v>276</v>
      </c>
      <c r="J32" s="26"/>
      <c r="K32" s="20">
        <f>SUM(K24:K31)</f>
        <v>21</v>
      </c>
      <c r="L32" s="20"/>
      <c r="M32" s="20">
        <f>SUM(M24:M31)</f>
        <v>6</v>
      </c>
      <c r="N32" s="20"/>
      <c r="O32" s="20">
        <f>SUM(O24:O31)</f>
        <v>27</v>
      </c>
    </row>
    <row r="33" spans="2:15" x14ac:dyDescent="0.3">
      <c r="E33" s="12"/>
      <c r="F33" s="11"/>
      <c r="G33" s="13"/>
      <c r="H33" s="11"/>
      <c r="I33" s="11"/>
      <c r="J33" s="11"/>
      <c r="K33" s="11"/>
      <c r="L33" s="11"/>
      <c r="M33" s="11"/>
      <c r="N33" s="11"/>
      <c r="O33" s="14"/>
    </row>
    <row r="34" spans="2:15" x14ac:dyDescent="0.3">
      <c r="B34" s="75"/>
      <c r="C34" s="74" t="s">
        <v>48</v>
      </c>
      <c r="D34" s="74"/>
      <c r="E34" s="76"/>
      <c r="F34" s="77"/>
      <c r="G34" s="78"/>
      <c r="H34" s="77"/>
      <c r="I34" s="77"/>
      <c r="J34" s="77"/>
      <c r="K34" s="77"/>
      <c r="L34" s="77"/>
      <c r="M34" s="77"/>
      <c r="N34" s="77"/>
      <c r="O34" s="79"/>
    </row>
    <row r="35" spans="2:15" x14ac:dyDescent="0.3">
      <c r="C35" t="s">
        <v>9</v>
      </c>
      <c r="E35" s="12">
        <v>6</v>
      </c>
      <c r="F35" s="11"/>
      <c r="G35" s="13">
        <v>708</v>
      </c>
      <c r="H35" s="11"/>
      <c r="I35" s="32" t="s">
        <v>40</v>
      </c>
      <c r="J35" s="11"/>
      <c r="K35" s="32" t="s">
        <v>40</v>
      </c>
      <c r="L35" s="32"/>
      <c r="M35" s="32" t="s">
        <v>40</v>
      </c>
      <c r="N35" s="32"/>
      <c r="O35" s="32" t="s">
        <v>40</v>
      </c>
    </row>
    <row r="36" spans="2:15" x14ac:dyDescent="0.3">
      <c r="C36" t="s">
        <v>47</v>
      </c>
      <c r="E36" s="32" t="s">
        <v>40</v>
      </c>
      <c r="F36" s="11"/>
      <c r="G36" s="32" t="s">
        <v>40</v>
      </c>
      <c r="H36" s="11"/>
      <c r="I36" s="32" t="s">
        <v>40</v>
      </c>
      <c r="J36" s="11"/>
      <c r="K36" s="32" t="s">
        <v>40</v>
      </c>
      <c r="L36" s="32"/>
      <c r="M36" s="32" t="s">
        <v>40</v>
      </c>
      <c r="N36" s="32"/>
      <c r="O36" s="32" t="s">
        <v>40</v>
      </c>
    </row>
    <row r="37" spans="2:15" x14ac:dyDescent="0.3">
      <c r="C37" t="s">
        <v>15</v>
      </c>
      <c r="E37" s="12">
        <v>105</v>
      </c>
      <c r="F37" s="11"/>
      <c r="G37" s="13">
        <v>7989</v>
      </c>
      <c r="H37" s="11"/>
      <c r="I37" s="11">
        <v>639</v>
      </c>
      <c r="J37" s="11"/>
      <c r="K37" s="11">
        <v>13</v>
      </c>
      <c r="L37" s="11"/>
      <c r="M37" s="11">
        <v>2</v>
      </c>
      <c r="N37" s="11"/>
      <c r="O37" s="14">
        <f>SUM(K37:M37)</f>
        <v>15</v>
      </c>
    </row>
    <row r="38" spans="2:15" x14ac:dyDescent="0.3">
      <c r="C38" t="s">
        <v>16</v>
      </c>
      <c r="E38" s="12">
        <v>28</v>
      </c>
      <c r="F38" s="11"/>
      <c r="G38" s="13">
        <v>2031</v>
      </c>
      <c r="H38" s="11"/>
      <c r="I38" s="11">
        <v>93</v>
      </c>
      <c r="J38" s="11"/>
      <c r="K38" s="11">
        <v>6</v>
      </c>
      <c r="L38" s="11"/>
      <c r="M38" s="11">
        <v>0</v>
      </c>
      <c r="N38" s="11"/>
      <c r="O38" s="14">
        <f>SUM(K38:M38)</f>
        <v>6</v>
      </c>
    </row>
    <row r="39" spans="2:15" x14ac:dyDescent="0.3">
      <c r="C39" t="s">
        <v>17</v>
      </c>
      <c r="E39" s="12">
        <v>28</v>
      </c>
      <c r="F39" s="11"/>
      <c r="G39" s="13">
        <v>1272</v>
      </c>
      <c r="H39" s="11"/>
      <c r="I39" s="11">
        <v>37</v>
      </c>
      <c r="J39" s="11"/>
      <c r="K39" s="32" t="s">
        <v>40</v>
      </c>
      <c r="L39" s="32"/>
      <c r="M39" s="32" t="s">
        <v>40</v>
      </c>
      <c r="N39" s="32"/>
      <c r="O39" s="32" t="s">
        <v>40</v>
      </c>
    </row>
    <row r="40" spans="2:15" x14ac:dyDescent="0.3">
      <c r="C40" s="5" t="s">
        <v>29</v>
      </c>
      <c r="D40" s="5"/>
      <c r="E40" s="31"/>
      <c r="F40" s="9"/>
      <c r="G40" s="32" t="s">
        <v>40</v>
      </c>
      <c r="H40" s="9"/>
      <c r="I40" s="9">
        <v>42</v>
      </c>
      <c r="J40" s="9"/>
      <c r="K40" s="32" t="s">
        <v>40</v>
      </c>
      <c r="L40" s="32"/>
      <c r="M40" s="32" t="s">
        <v>40</v>
      </c>
      <c r="N40" s="32"/>
      <c r="O40" s="32" t="s">
        <v>40</v>
      </c>
    </row>
    <row r="41" spans="2:15" x14ac:dyDescent="0.3">
      <c r="C41" s="5" t="s">
        <v>39</v>
      </c>
      <c r="D41" s="5"/>
      <c r="E41" s="31">
        <v>6</v>
      </c>
      <c r="F41" s="9"/>
      <c r="G41" s="10">
        <v>477</v>
      </c>
      <c r="H41" s="9"/>
      <c r="I41" s="58" t="s">
        <v>40</v>
      </c>
      <c r="J41" s="9"/>
      <c r="K41" s="32" t="s">
        <v>40</v>
      </c>
      <c r="L41" s="32"/>
      <c r="M41" s="32" t="s">
        <v>40</v>
      </c>
      <c r="N41" s="32"/>
      <c r="O41" s="32" t="s">
        <v>40</v>
      </c>
    </row>
    <row r="42" spans="2:15" x14ac:dyDescent="0.3">
      <c r="C42" s="3" t="s">
        <v>24</v>
      </c>
      <c r="D42" s="3"/>
      <c r="E42" s="28">
        <f>SUM(E35:E41)</f>
        <v>173</v>
      </c>
      <c r="F42" s="27"/>
      <c r="G42" s="28">
        <f>SUM(G35:G41)</f>
        <v>12477</v>
      </c>
      <c r="H42" s="28"/>
      <c r="I42" s="28">
        <f>SUM(I35:I41)</f>
        <v>811</v>
      </c>
      <c r="J42" s="27"/>
      <c r="K42" s="28">
        <f>SUM(K35:K41)</f>
        <v>19</v>
      </c>
      <c r="L42" s="28"/>
      <c r="M42" s="28">
        <f>SUM(M35:M41)</f>
        <v>2</v>
      </c>
      <c r="N42" s="28"/>
      <c r="O42" s="28">
        <f>SUM(O35:O41)</f>
        <v>21</v>
      </c>
    </row>
    <row r="43" spans="2:15" x14ac:dyDescent="0.3">
      <c r="B43" s="3" t="s">
        <v>25</v>
      </c>
      <c r="C43" s="4"/>
      <c r="D43" s="4"/>
      <c r="E43" s="30">
        <f>+E42+E32+E21+E12</f>
        <v>736</v>
      </c>
      <c r="F43" s="29"/>
      <c r="G43" s="30">
        <f>+G42+G32+G21+G12</f>
        <v>52961</v>
      </c>
      <c r="H43" s="29"/>
      <c r="I43" s="30">
        <f>+I42+I32+I21+I12</f>
        <v>1717</v>
      </c>
      <c r="J43" s="29"/>
      <c r="K43" s="30">
        <f>+K42+K32+K21+K12</f>
        <v>88</v>
      </c>
      <c r="L43" s="30"/>
      <c r="M43" s="30">
        <f>+M42+M32+M21+M12</f>
        <v>32</v>
      </c>
      <c r="N43" s="30"/>
      <c r="O43" s="30">
        <f>+O42+O32+O21+O12</f>
        <v>120</v>
      </c>
    </row>
    <row r="44" spans="2:15" ht="57" customHeight="1" x14ac:dyDescent="0.3">
      <c r="B44" s="110" t="s">
        <v>43</v>
      </c>
      <c r="C44" s="110"/>
      <c r="D44" s="110"/>
      <c r="E44" s="110"/>
      <c r="F44" s="110"/>
      <c r="G44" s="110"/>
      <c r="H44" s="110"/>
      <c r="I44" s="110"/>
      <c r="J44" s="110"/>
      <c r="K44" s="110"/>
      <c r="L44" s="110"/>
      <c r="M44" s="110"/>
      <c r="N44" s="110"/>
      <c r="O44" s="110"/>
    </row>
  </sheetData>
  <mergeCells count="2">
    <mergeCell ref="B1:D1"/>
    <mergeCell ref="B44:O44"/>
  </mergeCells>
  <pageMargins left="0.7" right="0.7" top="0.75" bottom="0.75" header="0.3" footer="0.3"/>
  <ignoredErrors>
    <ignoredError sqref="G5 E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5"/>
  <sheetViews>
    <sheetView tabSelected="1" workbookViewId="0">
      <pane ySplit="1" topLeftCell="A2" activePane="bottomLeft" state="frozen"/>
      <selection pane="bottomLeft" activeCell="K37" sqref="K37"/>
    </sheetView>
  </sheetViews>
  <sheetFormatPr defaultRowHeight="14.4" x14ac:dyDescent="0.3"/>
  <cols>
    <col min="2" max="2" width="1.44140625" customWidth="1"/>
    <col min="3" max="4" width="9.109375" customWidth="1"/>
    <col min="5" max="5" width="5.109375" customWidth="1"/>
    <col min="6" max="6" width="1.5546875" customWidth="1"/>
    <col min="7" max="7" width="10.6640625" customWidth="1"/>
    <col min="8" max="8" width="1.88671875" customWidth="1"/>
    <col min="9" max="9" width="6.6640625" customWidth="1"/>
    <col min="10" max="10" width="0.88671875" customWidth="1"/>
    <col min="11" max="11" width="7.44140625" customWidth="1"/>
    <col min="12" max="12" width="1" customWidth="1"/>
    <col min="13" max="13" width="7.44140625" customWidth="1"/>
    <col min="14" max="14" width="2.44140625" customWidth="1"/>
    <col min="15" max="15" width="6.6640625" customWidth="1"/>
  </cols>
  <sheetData>
    <row r="1" spans="2:15" ht="78.75" customHeight="1" x14ac:dyDescent="0.3">
      <c r="B1" s="109" t="s">
        <v>49</v>
      </c>
      <c r="C1" s="109"/>
      <c r="D1" s="109"/>
      <c r="E1" s="52" t="s">
        <v>18</v>
      </c>
      <c r="F1" s="52"/>
      <c r="G1" s="53" t="s">
        <v>19</v>
      </c>
      <c r="H1" s="52"/>
      <c r="I1" s="52" t="s">
        <v>23</v>
      </c>
      <c r="J1" s="52"/>
      <c r="K1" s="52" t="s">
        <v>21</v>
      </c>
      <c r="L1" s="52"/>
      <c r="M1" s="54" t="s">
        <v>22</v>
      </c>
      <c r="N1" s="54"/>
      <c r="O1" s="52" t="s">
        <v>26</v>
      </c>
    </row>
    <row r="3" spans="2:15" x14ac:dyDescent="0.3">
      <c r="B3" s="81"/>
      <c r="C3" s="81" t="s">
        <v>53</v>
      </c>
      <c r="D3" s="81"/>
      <c r="E3" s="81"/>
      <c r="F3" s="81"/>
      <c r="G3" s="81"/>
      <c r="H3" s="81"/>
      <c r="I3" s="81"/>
      <c r="J3" s="81"/>
      <c r="K3" s="81"/>
      <c r="L3" s="81"/>
      <c r="M3" s="81"/>
      <c r="N3" s="81"/>
      <c r="O3" s="81"/>
    </row>
    <row r="4" spans="2:15" x14ac:dyDescent="0.3">
      <c r="C4" t="s">
        <v>2</v>
      </c>
      <c r="E4" s="12">
        <v>82</v>
      </c>
      <c r="F4" s="11"/>
      <c r="G4" s="13">
        <v>6546</v>
      </c>
      <c r="H4" s="11"/>
      <c r="I4" s="11">
        <v>335</v>
      </c>
      <c r="J4" s="11"/>
      <c r="K4" s="11">
        <v>10</v>
      </c>
      <c r="L4" s="11"/>
      <c r="M4" s="11">
        <v>6</v>
      </c>
      <c r="N4" s="11"/>
      <c r="O4" s="14">
        <f>SUM(K4:M4)</f>
        <v>16</v>
      </c>
    </row>
    <row r="5" spans="2:15" x14ac:dyDescent="0.3">
      <c r="C5" t="s">
        <v>30</v>
      </c>
      <c r="E5" s="15">
        <f>SUM(E6:E9)</f>
        <v>69</v>
      </c>
      <c r="F5" s="11"/>
      <c r="G5" s="13">
        <f>SUM(G6:G9)</f>
        <v>4281</v>
      </c>
      <c r="H5" s="11"/>
      <c r="I5" s="11">
        <v>84</v>
      </c>
      <c r="J5" s="11"/>
      <c r="K5" s="11">
        <f>SUM(K6:K9)</f>
        <v>6</v>
      </c>
      <c r="L5" s="11"/>
      <c r="M5" s="11">
        <f>SUM(M6:M9)</f>
        <v>6</v>
      </c>
      <c r="N5" s="11"/>
      <c r="O5" s="14">
        <f>SUM(K5:M5)</f>
        <v>12</v>
      </c>
    </row>
    <row r="6" spans="2:15" x14ac:dyDescent="0.3">
      <c r="D6" s="44" t="s">
        <v>1</v>
      </c>
      <c r="E6" s="45">
        <v>36</v>
      </c>
      <c r="F6" s="46"/>
      <c r="G6" s="47">
        <v>2421</v>
      </c>
      <c r="H6" s="48"/>
      <c r="I6" s="49" t="s">
        <v>40</v>
      </c>
      <c r="J6" s="48"/>
      <c r="K6" s="46">
        <v>5</v>
      </c>
      <c r="L6" s="46"/>
      <c r="M6" s="46">
        <v>1</v>
      </c>
      <c r="N6" s="46"/>
      <c r="O6" s="50">
        <f>SUM(K6:M6)</f>
        <v>6</v>
      </c>
    </row>
    <row r="7" spans="2:15" x14ac:dyDescent="0.3">
      <c r="D7" s="44" t="s">
        <v>32</v>
      </c>
      <c r="E7" s="45">
        <v>1</v>
      </c>
      <c r="F7" s="46"/>
      <c r="G7" s="47">
        <v>30</v>
      </c>
      <c r="H7" s="48"/>
      <c r="I7" s="49" t="s">
        <v>40</v>
      </c>
      <c r="J7" s="48"/>
      <c r="K7" s="49" t="s">
        <v>40</v>
      </c>
      <c r="L7" s="49"/>
      <c r="M7" s="49" t="s">
        <v>40</v>
      </c>
      <c r="N7" s="49"/>
      <c r="O7" s="49" t="s">
        <v>40</v>
      </c>
    </row>
    <row r="8" spans="2:15" x14ac:dyDescent="0.3">
      <c r="D8" s="44" t="s">
        <v>3</v>
      </c>
      <c r="E8" s="45">
        <v>21</v>
      </c>
      <c r="F8" s="46"/>
      <c r="G8" s="47">
        <v>1302</v>
      </c>
      <c r="H8" s="48"/>
      <c r="I8" s="49" t="s">
        <v>40</v>
      </c>
      <c r="J8" s="48"/>
      <c r="K8" s="46">
        <v>1</v>
      </c>
      <c r="L8" s="46"/>
      <c r="M8" s="46">
        <v>3</v>
      </c>
      <c r="N8" s="46"/>
      <c r="O8" s="50">
        <f>SUM(K8:M8)</f>
        <v>4</v>
      </c>
    </row>
    <row r="9" spans="2:15" x14ac:dyDescent="0.3">
      <c r="D9" s="44" t="s">
        <v>5</v>
      </c>
      <c r="E9" s="45">
        <v>11</v>
      </c>
      <c r="F9" s="46"/>
      <c r="G9" s="47">
        <v>528</v>
      </c>
      <c r="H9" s="48"/>
      <c r="I9" s="49" t="s">
        <v>40</v>
      </c>
      <c r="J9" s="48"/>
      <c r="K9" s="49" t="s">
        <v>40</v>
      </c>
      <c r="L9" s="49"/>
      <c r="M9" s="51">
        <v>2</v>
      </c>
      <c r="N9" s="51"/>
      <c r="O9" s="49" t="s">
        <v>40</v>
      </c>
    </row>
    <row r="10" spans="2:15" x14ac:dyDescent="0.3">
      <c r="C10" s="55" t="s">
        <v>38</v>
      </c>
      <c r="E10" s="87">
        <v>48</v>
      </c>
      <c r="F10" s="88"/>
      <c r="G10" s="89">
        <v>2670</v>
      </c>
      <c r="H10" s="88"/>
      <c r="I10" s="88">
        <v>47</v>
      </c>
      <c r="J10" s="88"/>
      <c r="K10" s="88">
        <v>8</v>
      </c>
      <c r="L10" s="88"/>
      <c r="M10" s="90">
        <v>3</v>
      </c>
      <c r="N10" s="11"/>
      <c r="O10" s="14">
        <f>SUM(K10:M10)</f>
        <v>11</v>
      </c>
    </row>
    <row r="11" spans="2:15" x14ac:dyDescent="0.3">
      <c r="C11" s="55" t="s">
        <v>28</v>
      </c>
      <c r="E11" s="87">
        <v>6</v>
      </c>
      <c r="F11" s="88"/>
      <c r="G11" s="89">
        <v>132</v>
      </c>
      <c r="H11" s="88"/>
      <c r="I11" s="88">
        <v>26</v>
      </c>
      <c r="J11" s="88"/>
      <c r="K11" s="91" t="s">
        <v>40</v>
      </c>
      <c r="L11" s="91" t="s">
        <v>40</v>
      </c>
      <c r="M11" s="91" t="s">
        <v>40</v>
      </c>
      <c r="N11" s="11"/>
      <c r="O11" s="24"/>
    </row>
    <row r="12" spans="2:15" x14ac:dyDescent="0.3">
      <c r="C12" s="3" t="s">
        <v>24</v>
      </c>
      <c r="D12" s="3"/>
      <c r="E12" s="19">
        <f>+E11+E10+E5+E4</f>
        <v>205</v>
      </c>
      <c r="F12" s="20"/>
      <c r="G12" s="19">
        <f>+G11+G10+G5+G4</f>
        <v>13629</v>
      </c>
      <c r="H12" s="19"/>
      <c r="I12" s="19">
        <f>+I11+I10+I5+I4</f>
        <v>492</v>
      </c>
      <c r="J12" s="19"/>
      <c r="K12" s="19">
        <f>+K10+K5+K4</f>
        <v>24</v>
      </c>
      <c r="L12" s="19"/>
      <c r="M12" s="19">
        <f>+M10+M5+M4</f>
        <v>15</v>
      </c>
      <c r="N12" s="19"/>
      <c r="O12" s="19">
        <f>+M12+K12</f>
        <v>39</v>
      </c>
    </row>
    <row r="14" spans="2:15" x14ac:dyDescent="0.3">
      <c r="B14" s="81"/>
      <c r="C14" s="81" t="s">
        <v>51</v>
      </c>
      <c r="D14" s="81"/>
      <c r="E14" s="81"/>
      <c r="F14" s="81"/>
      <c r="G14" s="81"/>
      <c r="H14" s="81"/>
      <c r="I14" s="81"/>
      <c r="J14" s="81"/>
      <c r="K14" s="81"/>
      <c r="L14" s="81"/>
      <c r="M14" s="81"/>
      <c r="N14" s="81"/>
      <c r="O14" s="81"/>
    </row>
    <row r="15" spans="2:15" x14ac:dyDescent="0.3">
      <c r="C15" t="s">
        <v>4</v>
      </c>
      <c r="E15" s="12">
        <v>25</v>
      </c>
      <c r="F15" s="11"/>
      <c r="G15" s="13">
        <v>891</v>
      </c>
      <c r="H15" s="11"/>
      <c r="I15" s="11">
        <v>27</v>
      </c>
      <c r="J15" s="11"/>
      <c r="K15" s="11">
        <v>2</v>
      </c>
      <c r="L15" s="11"/>
      <c r="M15" s="11">
        <v>0</v>
      </c>
      <c r="N15" s="11"/>
      <c r="O15" s="14">
        <f>SUM(K15:M15)</f>
        <v>2</v>
      </c>
    </row>
    <row r="16" spans="2:15" x14ac:dyDescent="0.3">
      <c r="C16" t="s">
        <v>36</v>
      </c>
      <c r="E16" s="16">
        <v>5</v>
      </c>
      <c r="F16" s="11"/>
      <c r="G16" s="13">
        <v>60</v>
      </c>
      <c r="H16" s="11"/>
      <c r="I16" s="32" t="s">
        <v>40</v>
      </c>
      <c r="J16" s="11"/>
      <c r="K16" s="32" t="s">
        <v>40</v>
      </c>
      <c r="L16" s="32"/>
      <c r="M16" s="32" t="s">
        <v>40</v>
      </c>
      <c r="N16" s="32"/>
      <c r="O16" s="32" t="s">
        <v>40</v>
      </c>
    </row>
    <row r="17" spans="2:15" s="1" customFormat="1" x14ac:dyDescent="0.3">
      <c r="B17"/>
      <c r="C17" s="5" t="s">
        <v>35</v>
      </c>
      <c r="D17" s="5"/>
      <c r="E17" s="57">
        <v>12</v>
      </c>
      <c r="F17" s="9"/>
      <c r="G17" s="10">
        <v>852</v>
      </c>
      <c r="H17" s="9"/>
      <c r="I17" s="58" t="s">
        <v>40</v>
      </c>
      <c r="J17" s="9"/>
      <c r="K17" s="58" t="s">
        <v>40</v>
      </c>
      <c r="L17" s="58"/>
      <c r="M17" s="58" t="s">
        <v>40</v>
      </c>
      <c r="N17" s="58"/>
      <c r="O17" s="58" t="s">
        <v>40</v>
      </c>
    </row>
    <row r="18" spans="2:15" s="1" customFormat="1" x14ac:dyDescent="0.3">
      <c r="B18"/>
      <c r="C18" s="59" t="s">
        <v>41</v>
      </c>
      <c r="D18" s="5"/>
      <c r="E18" s="60">
        <v>138</v>
      </c>
      <c r="F18" s="9"/>
      <c r="G18" s="60">
        <v>9357</v>
      </c>
      <c r="H18" s="9"/>
      <c r="I18" s="9">
        <v>100</v>
      </c>
      <c r="J18" s="9"/>
      <c r="K18" s="9">
        <v>22</v>
      </c>
      <c r="L18" s="9"/>
      <c r="M18" s="9">
        <v>9</v>
      </c>
      <c r="N18" s="9"/>
      <c r="O18" s="14">
        <f>SUM(K18:M18)</f>
        <v>31</v>
      </c>
    </row>
    <row r="19" spans="2:15" x14ac:dyDescent="0.3">
      <c r="C19" s="55" t="s">
        <v>27</v>
      </c>
      <c r="E19" s="12">
        <v>3</v>
      </c>
      <c r="F19" s="11"/>
      <c r="G19" s="13">
        <v>93</v>
      </c>
      <c r="H19" s="11"/>
      <c r="I19" s="88">
        <v>11</v>
      </c>
      <c r="J19" s="88"/>
      <c r="K19" s="91" t="s">
        <v>40</v>
      </c>
      <c r="L19" s="58" t="s">
        <v>40</v>
      </c>
      <c r="M19" s="58" t="s">
        <v>40</v>
      </c>
      <c r="N19" s="58"/>
      <c r="O19" s="58" t="s">
        <v>40</v>
      </c>
    </row>
    <row r="20" spans="2:15" x14ac:dyDescent="0.3">
      <c r="C20" s="2" t="s">
        <v>35</v>
      </c>
      <c r="D20" s="2"/>
      <c r="E20" s="25">
        <v>4</v>
      </c>
      <c r="F20" s="7"/>
      <c r="G20" s="8">
        <v>204</v>
      </c>
      <c r="H20" s="7"/>
      <c r="I20" s="32" t="s">
        <v>40</v>
      </c>
      <c r="J20" s="7"/>
      <c r="K20" s="58" t="s">
        <v>40</v>
      </c>
      <c r="L20" s="58"/>
      <c r="M20" s="58" t="s">
        <v>40</v>
      </c>
      <c r="N20" s="58"/>
      <c r="O20" s="58" t="s">
        <v>40</v>
      </c>
    </row>
    <row r="21" spans="2:15" x14ac:dyDescent="0.3">
      <c r="C21" s="3" t="s">
        <v>24</v>
      </c>
      <c r="D21" s="3"/>
      <c r="E21" s="19">
        <f>SUM(E15:E20)</f>
        <v>187</v>
      </c>
      <c r="F21" s="20"/>
      <c r="G21" s="19">
        <f>SUM(G15:G20)</f>
        <v>11457</v>
      </c>
      <c r="H21" s="20"/>
      <c r="I21" s="19">
        <f>SUM(I15:I20)</f>
        <v>138</v>
      </c>
      <c r="J21" s="20"/>
      <c r="K21" s="19">
        <f>SUM(K15:K20)</f>
        <v>24</v>
      </c>
      <c r="L21" s="20"/>
      <c r="M21" s="19">
        <f>SUM(M15:M20)</f>
        <v>9</v>
      </c>
      <c r="N21" s="20"/>
      <c r="O21" s="19">
        <f>SUM(O15:O20)</f>
        <v>33</v>
      </c>
    </row>
    <row r="23" spans="2:15" x14ac:dyDescent="0.3">
      <c r="B23" s="81" t="s">
        <v>54</v>
      </c>
      <c r="C23" s="81"/>
      <c r="D23" s="81"/>
      <c r="E23" s="81"/>
      <c r="F23" s="81"/>
      <c r="G23" s="81"/>
      <c r="H23" s="81"/>
      <c r="I23" s="81"/>
      <c r="J23" s="81"/>
      <c r="K23" s="81"/>
      <c r="L23" s="81"/>
      <c r="M23" s="81"/>
      <c r="N23" s="81"/>
      <c r="O23" s="81"/>
    </row>
    <row r="24" spans="2:15" x14ac:dyDescent="0.3">
      <c r="B24" s="73"/>
      <c r="C24" t="s">
        <v>10</v>
      </c>
      <c r="E24" s="32" t="s">
        <v>40</v>
      </c>
      <c r="F24" s="11"/>
      <c r="G24" s="32" t="s">
        <v>40</v>
      </c>
      <c r="H24" s="11"/>
      <c r="I24" s="32" t="s">
        <v>40</v>
      </c>
      <c r="J24" s="11"/>
      <c r="K24" s="32" t="s">
        <v>40</v>
      </c>
      <c r="L24" s="32"/>
      <c r="M24" s="32" t="s">
        <v>40</v>
      </c>
      <c r="N24" s="32"/>
      <c r="O24" s="32" t="s">
        <v>40</v>
      </c>
    </row>
    <row r="25" spans="2:15" x14ac:dyDescent="0.3">
      <c r="B25" s="73"/>
      <c r="C25" t="s">
        <v>11</v>
      </c>
      <c r="E25" s="12">
        <v>56</v>
      </c>
      <c r="F25" s="11"/>
      <c r="G25" s="13">
        <v>5721</v>
      </c>
      <c r="H25" s="11"/>
      <c r="I25" s="11">
        <v>106</v>
      </c>
      <c r="J25" s="11"/>
      <c r="K25" s="11">
        <v>5</v>
      </c>
      <c r="L25" s="11"/>
      <c r="M25" s="11">
        <v>3</v>
      </c>
      <c r="N25" s="11"/>
      <c r="O25" s="14">
        <f>SUM(K25:M25)</f>
        <v>8</v>
      </c>
    </row>
    <row r="26" spans="2:15" x14ac:dyDescent="0.3">
      <c r="B26" s="73"/>
      <c r="C26" t="s">
        <v>13</v>
      </c>
      <c r="E26" s="12">
        <v>27</v>
      </c>
      <c r="F26" s="11"/>
      <c r="G26" s="13">
        <v>2283</v>
      </c>
      <c r="H26" s="11"/>
      <c r="I26" s="11">
        <v>31</v>
      </c>
      <c r="J26" s="11"/>
      <c r="K26" s="11">
        <v>4</v>
      </c>
      <c r="L26" s="11"/>
      <c r="M26" s="11">
        <v>1</v>
      </c>
      <c r="N26" s="11"/>
      <c r="O26" s="14">
        <f>SUM(K26:M26)</f>
        <v>5</v>
      </c>
    </row>
    <row r="27" spans="2:15" x14ac:dyDescent="0.3">
      <c r="C27" s="5" t="s">
        <v>31</v>
      </c>
      <c r="D27" s="5"/>
      <c r="E27" s="31">
        <v>1</v>
      </c>
      <c r="F27" s="9"/>
      <c r="G27" s="10">
        <v>52</v>
      </c>
      <c r="H27" s="9"/>
      <c r="I27" s="58" t="s">
        <v>40</v>
      </c>
      <c r="J27" s="9"/>
      <c r="K27" s="58" t="s">
        <v>40</v>
      </c>
      <c r="L27" s="58"/>
      <c r="M27" s="58" t="s">
        <v>40</v>
      </c>
      <c r="N27" s="58"/>
      <c r="O27" s="58" t="s">
        <v>40</v>
      </c>
    </row>
    <row r="28" spans="2:15" x14ac:dyDescent="0.3">
      <c r="C28" t="s">
        <v>33</v>
      </c>
      <c r="E28" s="12">
        <v>2</v>
      </c>
      <c r="F28" s="11"/>
      <c r="G28" s="13">
        <v>68</v>
      </c>
      <c r="H28" s="11"/>
      <c r="I28" s="32" t="s">
        <v>40</v>
      </c>
      <c r="J28" s="11"/>
      <c r="K28" s="32" t="s">
        <v>40</v>
      </c>
      <c r="L28" s="32"/>
      <c r="M28" s="32" t="s">
        <v>40</v>
      </c>
      <c r="N28" s="32"/>
      <c r="O28" s="32" t="s">
        <v>40</v>
      </c>
    </row>
    <row r="29" spans="2:15" x14ac:dyDescent="0.3">
      <c r="C29" t="s">
        <v>37</v>
      </c>
      <c r="D29" s="38"/>
      <c r="E29" s="41">
        <v>3</v>
      </c>
      <c r="F29" s="42"/>
      <c r="G29" s="43">
        <v>292</v>
      </c>
      <c r="H29" s="39"/>
      <c r="I29" s="40" t="s">
        <v>40</v>
      </c>
      <c r="J29" s="39"/>
      <c r="K29" s="32" t="s">
        <v>40</v>
      </c>
      <c r="L29" s="32"/>
      <c r="M29" s="32" t="s">
        <v>40</v>
      </c>
      <c r="N29" s="32"/>
      <c r="O29" s="32" t="s">
        <v>40</v>
      </c>
    </row>
    <row r="30" spans="2:15" x14ac:dyDescent="0.3">
      <c r="C30" t="s">
        <v>6</v>
      </c>
      <c r="E30" s="12">
        <v>26</v>
      </c>
      <c r="F30" s="11"/>
      <c r="G30" s="13">
        <v>1548</v>
      </c>
      <c r="H30" s="11"/>
      <c r="I30" s="11">
        <v>51</v>
      </c>
      <c r="J30" s="11"/>
      <c r="K30" s="56">
        <v>5</v>
      </c>
      <c r="L30" s="56"/>
      <c r="M30" s="32" t="s">
        <v>40</v>
      </c>
      <c r="N30" s="32"/>
      <c r="O30" s="14">
        <f>SUM(K30:M30)</f>
        <v>5</v>
      </c>
    </row>
    <row r="31" spans="2:15" x14ac:dyDescent="0.3">
      <c r="C31" s="3" t="s">
        <v>24</v>
      </c>
      <c r="D31" s="3"/>
      <c r="E31" s="20">
        <f>SUM(E25:E30)</f>
        <v>115</v>
      </c>
      <c r="F31" s="26"/>
      <c r="G31" s="28">
        <f>SUM(G25:G30)</f>
        <v>9964</v>
      </c>
      <c r="H31" s="26"/>
      <c r="I31" s="20">
        <f>SUM(I25:I30)</f>
        <v>188</v>
      </c>
      <c r="J31" s="26"/>
      <c r="K31" s="20">
        <f>+K30+K26+K25</f>
        <v>14</v>
      </c>
      <c r="L31" s="20"/>
      <c r="M31" s="20">
        <f>+M26+M25</f>
        <v>4</v>
      </c>
      <c r="N31" s="20"/>
      <c r="O31" s="20">
        <f>SUM(K31:M31)</f>
        <v>18</v>
      </c>
    </row>
    <row r="32" spans="2:15" x14ac:dyDescent="0.3">
      <c r="E32" s="12"/>
      <c r="F32" s="11"/>
      <c r="G32" s="13"/>
      <c r="H32" s="11"/>
      <c r="I32" s="11"/>
      <c r="J32" s="11"/>
      <c r="K32" s="11"/>
      <c r="L32" s="11"/>
      <c r="M32" s="11"/>
      <c r="N32" s="11"/>
      <c r="O32" s="14"/>
    </row>
    <row r="33" spans="2:15" x14ac:dyDescent="0.3">
      <c r="B33" s="80"/>
      <c r="C33" s="81" t="s">
        <v>48</v>
      </c>
      <c r="D33" s="81"/>
      <c r="E33" s="82"/>
      <c r="F33" s="83"/>
      <c r="G33" s="84"/>
      <c r="H33" s="83"/>
      <c r="I33" s="83"/>
      <c r="J33" s="83"/>
      <c r="K33" s="83"/>
      <c r="L33" s="83"/>
      <c r="M33" s="83"/>
      <c r="N33" s="83"/>
      <c r="O33" s="85"/>
    </row>
    <row r="34" spans="2:15" x14ac:dyDescent="0.3">
      <c r="C34" t="s">
        <v>9</v>
      </c>
      <c r="E34" s="12">
        <v>6</v>
      </c>
      <c r="F34" s="11"/>
      <c r="G34" s="13">
        <v>708</v>
      </c>
      <c r="H34" s="11"/>
      <c r="I34" s="32" t="s">
        <v>40</v>
      </c>
      <c r="J34" s="11"/>
      <c r="K34" s="32" t="s">
        <v>40</v>
      </c>
      <c r="L34" s="32"/>
      <c r="M34" s="32" t="s">
        <v>40</v>
      </c>
      <c r="N34" s="32"/>
      <c r="O34" s="32" t="s">
        <v>40</v>
      </c>
    </row>
    <row r="35" spans="2:15" x14ac:dyDescent="0.3">
      <c r="C35" t="s">
        <v>47</v>
      </c>
      <c r="E35" s="32" t="s">
        <v>40</v>
      </c>
      <c r="F35" s="11"/>
      <c r="G35" s="32" t="s">
        <v>40</v>
      </c>
      <c r="H35" s="11"/>
      <c r="I35" s="32" t="s">
        <v>40</v>
      </c>
      <c r="J35" s="11"/>
      <c r="K35" s="32" t="s">
        <v>40</v>
      </c>
      <c r="L35" s="32"/>
      <c r="M35" s="32" t="s">
        <v>40</v>
      </c>
      <c r="N35" s="32"/>
      <c r="O35" s="32" t="s">
        <v>40</v>
      </c>
    </row>
    <row r="36" spans="2:15" x14ac:dyDescent="0.3">
      <c r="C36" t="s">
        <v>15</v>
      </c>
      <c r="E36" s="12">
        <v>105</v>
      </c>
      <c r="F36" s="11"/>
      <c r="G36" s="13">
        <v>7989</v>
      </c>
      <c r="H36" s="11"/>
      <c r="I36" s="11">
        <v>639</v>
      </c>
      <c r="J36" s="11"/>
      <c r="K36" s="11">
        <v>13</v>
      </c>
      <c r="L36" s="11"/>
      <c r="M36" s="11">
        <v>2</v>
      </c>
      <c r="N36" s="11"/>
      <c r="O36" s="14">
        <f>SUM(K36:M36)</f>
        <v>15</v>
      </c>
    </row>
    <row r="37" spans="2:15" x14ac:dyDescent="0.3">
      <c r="C37" t="s">
        <v>16</v>
      </c>
      <c r="E37" s="12">
        <v>28</v>
      </c>
      <c r="F37" s="11"/>
      <c r="G37" s="13">
        <v>2031</v>
      </c>
      <c r="H37" s="11"/>
      <c r="I37" s="11">
        <v>93</v>
      </c>
      <c r="J37" s="11"/>
      <c r="K37" s="11">
        <v>6</v>
      </c>
      <c r="L37" s="11"/>
      <c r="M37" s="11">
        <v>0</v>
      </c>
      <c r="N37" s="11"/>
      <c r="O37" s="14">
        <f>SUM(K37:M37)</f>
        <v>6</v>
      </c>
    </row>
    <row r="38" spans="2:15" x14ac:dyDescent="0.3">
      <c r="C38" t="s">
        <v>17</v>
      </c>
      <c r="E38" s="12">
        <v>28</v>
      </c>
      <c r="F38" s="11"/>
      <c r="G38" s="13">
        <v>1272</v>
      </c>
      <c r="H38" s="11"/>
      <c r="I38" s="11">
        <v>37</v>
      </c>
      <c r="J38" s="11"/>
      <c r="K38" s="32" t="s">
        <v>40</v>
      </c>
      <c r="L38" s="32"/>
      <c r="M38" s="32" t="s">
        <v>40</v>
      </c>
      <c r="N38" s="32"/>
      <c r="O38" s="32" t="s">
        <v>40</v>
      </c>
    </row>
    <row r="39" spans="2:15" x14ac:dyDescent="0.3">
      <c r="C39" s="5" t="s">
        <v>29</v>
      </c>
      <c r="D39" s="5"/>
      <c r="E39" s="31"/>
      <c r="F39" s="9"/>
      <c r="G39" s="32" t="s">
        <v>40</v>
      </c>
      <c r="H39" s="9"/>
      <c r="I39" s="9">
        <v>42</v>
      </c>
      <c r="J39" s="9"/>
      <c r="K39" s="32" t="s">
        <v>40</v>
      </c>
      <c r="L39" s="32"/>
      <c r="M39" s="32" t="s">
        <v>40</v>
      </c>
      <c r="N39" s="32"/>
      <c r="O39" s="32" t="s">
        <v>40</v>
      </c>
    </row>
    <row r="40" spans="2:15" x14ac:dyDescent="0.3">
      <c r="C40" s="5" t="s">
        <v>14</v>
      </c>
      <c r="D40" s="5"/>
      <c r="E40" s="31">
        <v>56</v>
      </c>
      <c r="F40" s="9"/>
      <c r="G40" s="10">
        <v>5434</v>
      </c>
      <c r="H40" s="9"/>
      <c r="I40" s="9">
        <v>88</v>
      </c>
      <c r="J40" s="9"/>
      <c r="K40" s="9">
        <v>7</v>
      </c>
      <c r="L40" s="9"/>
      <c r="M40" s="9">
        <v>2</v>
      </c>
      <c r="N40" s="9"/>
      <c r="O40" s="14">
        <f>SUM(K40:M40)</f>
        <v>9</v>
      </c>
    </row>
    <row r="41" spans="2:15" x14ac:dyDescent="0.3">
      <c r="C41" s="5" t="s">
        <v>39</v>
      </c>
      <c r="D41" s="5"/>
      <c r="E41" s="31">
        <v>6</v>
      </c>
      <c r="F41" s="9"/>
      <c r="G41" s="10">
        <v>477</v>
      </c>
      <c r="H41" s="9"/>
      <c r="I41" s="58" t="s">
        <v>40</v>
      </c>
      <c r="J41" s="9"/>
      <c r="K41" s="32" t="s">
        <v>40</v>
      </c>
      <c r="L41" s="32"/>
      <c r="M41" s="32" t="s">
        <v>40</v>
      </c>
      <c r="N41" s="32"/>
      <c r="O41" s="32" t="s">
        <v>40</v>
      </c>
    </row>
    <row r="42" spans="2:15" x14ac:dyDescent="0.3">
      <c r="C42" s="3" t="s">
        <v>24</v>
      </c>
      <c r="D42" s="3"/>
      <c r="E42" s="28">
        <f>+E41+E40+E38+E37+E36+E34</f>
        <v>229</v>
      </c>
      <c r="F42" s="27"/>
      <c r="G42" s="28">
        <f>+G41+G40+G38+G37+G36+G34</f>
        <v>17911</v>
      </c>
      <c r="H42" s="28"/>
      <c r="I42" s="28">
        <f>+I40+I39+I38+I37+I36</f>
        <v>899</v>
      </c>
      <c r="J42" s="27"/>
      <c r="K42" s="28">
        <f>+K40+K37+K36</f>
        <v>26</v>
      </c>
      <c r="L42" s="28"/>
      <c r="M42" s="28">
        <f>+M40+M37+M36</f>
        <v>4</v>
      </c>
      <c r="N42" s="28"/>
      <c r="O42" s="28">
        <f>+O40+O37+O36</f>
        <v>30</v>
      </c>
    </row>
    <row r="43" spans="2:15" x14ac:dyDescent="0.3">
      <c r="B43" s="3" t="s">
        <v>25</v>
      </c>
      <c r="C43" s="4"/>
      <c r="D43" s="4"/>
      <c r="E43" s="30">
        <f>+E42+E31+E21+E12</f>
        <v>736</v>
      </c>
      <c r="F43" s="29"/>
      <c r="G43" s="30">
        <f>+G42+G31+G21+G12</f>
        <v>52961</v>
      </c>
      <c r="H43" s="29"/>
      <c r="I43" s="30">
        <f>+I42+I31+I21+I12</f>
        <v>1717</v>
      </c>
      <c r="J43" s="29"/>
      <c r="K43" s="30">
        <f>+K42+K31+K21+K12</f>
        <v>88</v>
      </c>
      <c r="L43" s="30"/>
      <c r="M43" s="30">
        <f>+M42+M31+M21+M12</f>
        <v>32</v>
      </c>
      <c r="N43" s="30"/>
      <c r="O43" s="30">
        <f>+O42+O31+O21+O12</f>
        <v>120</v>
      </c>
    </row>
    <row r="44" spans="2:15" ht="41.25" customHeight="1" x14ac:dyDescent="0.3">
      <c r="B44" s="110" t="s">
        <v>43</v>
      </c>
      <c r="C44" s="110"/>
      <c r="D44" s="110"/>
      <c r="E44" s="110"/>
      <c r="F44" s="110"/>
      <c r="G44" s="110"/>
      <c r="H44" s="110"/>
      <c r="I44" s="110"/>
      <c r="J44" s="110"/>
      <c r="K44" s="110"/>
      <c r="L44" s="110"/>
      <c r="M44" s="110"/>
      <c r="N44" s="110"/>
      <c r="O44" s="110"/>
    </row>
    <row r="45" spans="2:15" ht="15" customHeight="1" x14ac:dyDescent="0.3"/>
  </sheetData>
  <mergeCells count="2">
    <mergeCell ref="B1:D1"/>
    <mergeCell ref="B44:O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2015 CONFIGURATION</vt:lpstr>
      <vt:lpstr>CONFIGURATION I</vt:lpstr>
      <vt:lpstr>CONFIGURATION II</vt:lpstr>
      <vt:lpstr>CONFIGURATION III</vt:lpstr>
      <vt:lpstr>CONFIGURATION IV</vt:lpstr>
    </vt:vector>
  </TitlesOfParts>
  <Company>University of Houston Downtown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uss</dc:creator>
  <cp:lastModifiedBy>Helmling, Gayle</cp:lastModifiedBy>
  <cp:lastPrinted>2017-11-29T15:10:52Z</cp:lastPrinted>
  <dcterms:created xsi:type="dcterms:W3CDTF">2015-04-09T15:05:37Z</dcterms:created>
  <dcterms:modified xsi:type="dcterms:W3CDTF">2017-11-29T15:12:12Z</dcterms:modified>
</cp:coreProperties>
</file>